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20490" windowHeight="8895" firstSheet="5" activeTab="12"/>
  </bookViews>
  <sheets>
    <sheet name="โรงเรือนและที่ดิน(รับจริง) " sheetId="22" r:id="rId1"/>
    <sheet name="โรงเรือนและที่ดิน(ผู้อยู่ในข่า)" sheetId="11" r:id="rId2"/>
    <sheet name="อ้นตราย (2)" sheetId="19" r:id="rId3"/>
    <sheet name="ภาษีป้าย(รับจริง) (3)" sheetId="24" r:id="rId4"/>
    <sheet name="ภาษีป้ายผู้อยู่ในข่าย)" sheetId="23" r:id="rId5"/>
    <sheet name="ทะเบียนคุมกิจการฯ(บริษัท)" sheetId="21" r:id="rId6"/>
    <sheet name="ทะเบียนคุมกิจการฯ" sheetId="20" r:id="rId7"/>
    <sheet name="อ้นตราย(รับจริง)" sheetId="4" r:id="rId8"/>
    <sheet name="เชื้อเพลิง" sheetId="16" r:id="rId9"/>
    <sheet name="ค่าห้องเช่า" sheetId="15" r:id="rId10"/>
    <sheet name="สาธารณะ" sheetId="14" r:id="rId11"/>
    <sheet name="สะสมอาหาร" sheetId="2" r:id="rId12"/>
    <sheet name="ข้อมูลผู้ประกอบการ" sheetId="25" r:id="rId13"/>
    <sheet name="Sheet1" sheetId="17" r:id="rId14"/>
    <sheet name="Sheet2" sheetId="18" r:id="rId15"/>
  </sheets>
  <definedNames>
    <definedName name="_xlnm.Print_Titles" localSheetId="6">ทะเบียนคุมกิจการฯ!$4:$5</definedName>
    <definedName name="_xlnm.Print_Titles" localSheetId="10">สาธารณะ!$5:$6</definedName>
  </definedNames>
  <calcPr calcId="144525"/>
</workbook>
</file>

<file path=xl/calcChain.xml><?xml version="1.0" encoding="utf-8"?>
<calcChain xmlns="http://schemas.openxmlformats.org/spreadsheetml/2006/main">
  <c r="D69" i="23" l="1"/>
  <c r="D163" i="24"/>
  <c r="D131" i="24"/>
  <c r="B165" i="24" s="1"/>
  <c r="D99" i="24"/>
  <c r="I40" i="24"/>
  <c r="D33" i="24"/>
  <c r="D149" i="11"/>
  <c r="I17" i="23"/>
  <c r="D269" i="22"/>
  <c r="D240" i="22"/>
  <c r="K239" i="22" s="1"/>
  <c r="D210" i="22"/>
  <c r="D180" i="22"/>
  <c r="D150" i="22"/>
  <c r="D120" i="22"/>
  <c r="D30" i="22"/>
  <c r="B271" i="22" s="1"/>
  <c r="B71" i="23" l="1"/>
  <c r="M42" i="15"/>
  <c r="D31" i="21" l="1"/>
  <c r="C47" i="21" s="1"/>
  <c r="D61" i="20" l="1"/>
  <c r="C77" i="20" s="1"/>
  <c r="J60" i="20"/>
  <c r="J54" i="20"/>
  <c r="J53" i="20"/>
  <c r="J48" i="20"/>
  <c r="J45" i="20"/>
  <c r="J28" i="20"/>
  <c r="J8" i="20"/>
  <c r="D150" i="19" l="1"/>
  <c r="J139" i="19"/>
  <c r="D132" i="19"/>
  <c r="J120" i="19"/>
  <c r="D113" i="19"/>
  <c r="J105" i="19"/>
  <c r="D99" i="19"/>
  <c r="J90" i="19"/>
  <c r="D82" i="19"/>
  <c r="J72" i="19"/>
  <c r="D66" i="19"/>
  <c r="J45" i="19"/>
  <c r="D33" i="19"/>
  <c r="C166" i="19" s="1"/>
  <c r="J8" i="19"/>
  <c r="C18" i="15" l="1"/>
  <c r="D18" i="15" l="1"/>
  <c r="E18" i="15"/>
  <c r="F18" i="15"/>
  <c r="G18" i="15"/>
  <c r="H18" i="15"/>
  <c r="I18" i="15"/>
  <c r="J18" i="15"/>
  <c r="K18" i="15"/>
  <c r="L18" i="15"/>
  <c r="M18" i="15"/>
  <c r="N18" i="15"/>
  <c r="J45" i="4"/>
  <c r="J90" i="4"/>
  <c r="D99" i="4"/>
  <c r="J140" i="4"/>
  <c r="J120" i="4"/>
  <c r="D66" i="4"/>
  <c r="D32" i="4"/>
  <c r="J105" i="4"/>
  <c r="J72" i="4"/>
  <c r="B152" i="4" l="1"/>
  <c r="K144" i="11"/>
  <c r="E42" i="15"/>
  <c r="C42" i="15"/>
  <c r="N42" i="15" l="1"/>
  <c r="L42" i="15"/>
  <c r="K42" i="15"/>
  <c r="J42" i="15"/>
  <c r="I42" i="15"/>
  <c r="H42" i="15"/>
  <c r="G42" i="15"/>
  <c r="F42" i="15"/>
  <c r="D42" i="15"/>
  <c r="D18" i="16"/>
  <c r="D30" i="2"/>
  <c r="D52" i="16"/>
  <c r="D131" i="4"/>
  <c r="D113" i="4"/>
  <c r="D82" i="4"/>
  <c r="C152" i="4" s="1"/>
  <c r="D17" i="14"/>
  <c r="B151" i="11" l="1"/>
  <c r="C166" i="4"/>
  <c r="E45" i="15"/>
</calcChain>
</file>

<file path=xl/sharedStrings.xml><?xml version="1.0" encoding="utf-8"?>
<sst xmlns="http://schemas.openxmlformats.org/spreadsheetml/2006/main" count="3568" uniqueCount="1246">
  <si>
    <t>หมู่ที่  1</t>
  </si>
  <si>
    <t>ที่</t>
  </si>
  <si>
    <t>ชื่อ  -  สกุล</t>
  </si>
  <si>
    <t>ลำดับที่</t>
  </si>
  <si>
    <t>ที่ตั้งโรงเรือน</t>
  </si>
  <si>
    <t>เงินที่ชำระ</t>
  </si>
  <si>
    <t>ใบเสร็จเล่มที่/</t>
  </si>
  <si>
    <t>ประเภทกิจการ</t>
  </si>
  <si>
    <t>เลขที่</t>
  </si>
  <si>
    <t>นายจักรกริช  อุ้ยหา</t>
  </si>
  <si>
    <t>ร้านซ่อมรถจักรยานยนต์</t>
  </si>
  <si>
    <t>น.ส.ประจวบ  มีรอด</t>
  </si>
  <si>
    <t>ฟาร์มไก่ขนาดเล็ก</t>
  </si>
  <si>
    <t>นางสุรินทร์  เนียมกำเนิด</t>
  </si>
  <si>
    <t>ฟาร์มไก่</t>
  </si>
  <si>
    <t>นางประนอม  นิจนิรันดร์</t>
  </si>
  <si>
    <t>ฟาร์มเลี้ยงไก่</t>
  </si>
  <si>
    <t>นายศิลป์ชัย  ศรีชะวา</t>
  </si>
  <si>
    <t>ร้านค้าเบ็ดเตล็ด</t>
  </si>
  <si>
    <t>หจก.แฮปปี้ซอคล์จำกัด</t>
  </si>
  <si>
    <t>กิจการทอผ้าด้วยเครื่องจักร</t>
  </si>
  <si>
    <t>บ.สยามซอคล์ จำกัด</t>
  </si>
  <si>
    <t>รวมเงินที่ชำระ</t>
  </si>
  <si>
    <t>หมู่ที่  2</t>
  </si>
  <si>
    <t>น.ส.รุ่งลดา  พรหมคำบุตร</t>
  </si>
  <si>
    <t>ห้องเช่า</t>
  </si>
  <si>
    <t>นางนรีกานต์  สุขผล</t>
  </si>
  <si>
    <t>ขายของเบ็ดเตล็ด</t>
  </si>
  <si>
    <t>นายสด  พันธ์เจริญ</t>
  </si>
  <si>
    <t>ร้านขายอาหารตามสั่ง</t>
  </si>
  <si>
    <t>นายวิชัย  ประดิษฐ์ผล</t>
  </si>
  <si>
    <t>นายธนพัฒน์  ฉายวัฒนะ</t>
  </si>
  <si>
    <t>บ.แฟกซ์ไลท์  จำกัด</t>
  </si>
  <si>
    <t>เสาส่งสัญญาณโทรศัพท์</t>
  </si>
  <si>
    <t>น.ส.ชนมนิกานต์  ปะวะภูตา</t>
  </si>
  <si>
    <t>นายราเชน  ศุภรทิพากร</t>
  </si>
  <si>
    <t>บมจ.ดีแทคไตรเน็ต</t>
  </si>
  <si>
    <t>เสาสัญญาณโทรศัพท์</t>
  </si>
  <si>
    <t>นางคำพันธ์  อุ่นแก้ว</t>
  </si>
  <si>
    <t>ร้านเสริมสวย</t>
  </si>
  <si>
    <t>นางลัดดา  แม้นประเสริฐ</t>
  </si>
  <si>
    <t>นายฉลวย  ศาลา</t>
  </si>
  <si>
    <t>นางสุนันท์  เภาน้อย</t>
  </si>
  <si>
    <t>นายทศศิริ  วงษ์บาท</t>
  </si>
  <si>
    <t>น.ส.กัณทิศา  เสนาพล</t>
  </si>
  <si>
    <t>กิจการคาร์แคร์</t>
  </si>
  <si>
    <t>บ้านเช่า</t>
  </si>
  <si>
    <t>น.ส.ทัศนีย์  เจริญสุข</t>
  </si>
  <si>
    <t>นางวาสนา  นนบุญ</t>
  </si>
  <si>
    <t>ร้านวัสดุก่อสร้าง</t>
  </si>
  <si>
    <t>น.ส.ไปรมา  พูนทวีชัยเจริญ</t>
  </si>
  <si>
    <t>นางภัทรพร  บุญเมือง</t>
  </si>
  <si>
    <t>ร้านขายวัสดุก่อสร้าง</t>
  </si>
  <si>
    <t>หมู่ที่  3</t>
  </si>
  <si>
    <t>นางบัวทอง  ศิริ</t>
  </si>
  <si>
    <t>นางอรนุช  ปานชาลี</t>
  </si>
  <si>
    <t>นางยุภา  ยุติธรรม</t>
  </si>
  <si>
    <t>นายสาร  น้อยรักษา</t>
  </si>
  <si>
    <t>นายวิเชียร  ประดิษฐ์ผล</t>
  </si>
  <si>
    <t>นางบุญหลาย  ที่รัก</t>
  </si>
  <si>
    <t>นายประภาส  โสดา</t>
  </si>
  <si>
    <t>หมู่ที่  4</t>
  </si>
  <si>
    <t>นายพรชัย  สิงห์คำ</t>
  </si>
  <si>
    <t>นายจรนย์  เกตุทอง</t>
  </si>
  <si>
    <t>นางวรรณฑนา  บุญชำนาญ</t>
  </si>
  <si>
    <t>นายจำเนียร  ชิดฉ่าง</t>
  </si>
  <si>
    <t>นายสวน  งามสันเที๊ยะ</t>
  </si>
  <si>
    <t>นางปรีชา  จั่วสันเที๊ยะ</t>
  </si>
  <si>
    <t>ลานยางพาราและปาล์ม</t>
  </si>
  <si>
    <t>หมู่ที่  5</t>
  </si>
  <si>
    <t>นายสมบูรณ์  ทรงจิตร</t>
  </si>
  <si>
    <t>ร้านบริการอินเตอร์เน็ต</t>
  </si>
  <si>
    <t>นายสมเวียน  ศรีผ่อง</t>
  </si>
  <si>
    <t>นายประวิทย์  มีเชาวน์</t>
  </si>
  <si>
    <t>นางฉลวย  แสงเจริญ</t>
  </si>
  <si>
    <t>นางระเบียบ  จันทรานนท์</t>
  </si>
  <si>
    <t>หมู่ที่  6</t>
  </si>
  <si>
    <t>นางบัวลอย  ชาดา</t>
  </si>
  <si>
    <t>นายสมควร  ประเสริฐศรี</t>
  </si>
  <si>
    <t>นางสุรีย์  สุขศรี</t>
  </si>
  <si>
    <t>น.ส.มลฑา  ไกลพล</t>
  </si>
  <si>
    <t>นางรัตนา  เอมสำราญ</t>
  </si>
  <si>
    <t>นางสำรอง  โคประโคน</t>
  </si>
  <si>
    <t>น.ส.จิราภา  ปรารถนา</t>
  </si>
  <si>
    <t>นายสำเนาว์  เพ็ชรรัตน์</t>
  </si>
  <si>
    <t>หมู่ที่  7</t>
  </si>
  <si>
    <t>นางคำพันธ์  ยวนคำ</t>
  </si>
  <si>
    <t>นางกนกรัตน์  บำรุง</t>
  </si>
  <si>
    <t>นายสอาด  ไพรเลิศ</t>
  </si>
  <si>
    <t>นางยิ้น  พุ่มพวง</t>
  </si>
  <si>
    <t>สถานที่ติดตั้งป้าย</t>
  </si>
  <si>
    <t>ประเภทป้าย</t>
  </si>
  <si>
    <t>หมู่ที่  4 , 5 และ 6,7</t>
  </si>
  <si>
    <t>ทะเบียนคุมผู้เสียภาษีค่าธรรมเนียมใบอนุญาต</t>
  </si>
  <si>
    <t>ที่ตั้งสถาน</t>
  </si>
  <si>
    <t>ใบเสร็จ</t>
  </si>
  <si>
    <t>วันครบกำหนด</t>
  </si>
  <si>
    <t>ประกอบการ</t>
  </si>
  <si>
    <t>เล่มที่ / เลขที่</t>
  </si>
  <si>
    <t>ใบอนุญาต</t>
  </si>
  <si>
    <t>อู่ซ่อมรถยนต์</t>
  </si>
  <si>
    <t>65/3</t>
  </si>
  <si>
    <t>64/2</t>
  </si>
  <si>
    <t>65/18-19</t>
  </si>
  <si>
    <t>นายประจวบ  บุญธรรม</t>
  </si>
  <si>
    <t>รับซื้อขายของเก่า</t>
  </si>
  <si>
    <t>นางวิจิตร  อ้นเจริญ</t>
  </si>
  <si>
    <t>นายธนากร  บุษดี</t>
  </si>
  <si>
    <t>ผลิตและจำหน่ายน้ำแข็ง</t>
  </si>
  <si>
    <t>นายวันชัย  เข็มจรูญ</t>
  </si>
  <si>
    <t>ปั้มน้ำมันหลอดแก้ว</t>
  </si>
  <si>
    <t>วันออก</t>
  </si>
  <si>
    <t>301 ม.2</t>
  </si>
  <si>
    <t>รายงานการรับชำระเงินค่าเช่าห้องแถวร้านค้าเศรษฐกิจชุมชนทุ่งโพธิ์</t>
  </si>
  <si>
    <t>รายละเอียดการรับชำระเงินรายเดือน</t>
  </si>
  <si>
    <t>นายสเกน  วีระหงส์</t>
  </si>
  <si>
    <t>นางประไพ   กระตุดเงิน</t>
  </si>
  <si>
    <t>นายนวฤทธิ์   เทียมทิพย์</t>
  </si>
  <si>
    <t>รวม</t>
  </si>
  <si>
    <t>รายได้ค่าเช่าที่จัดเก็บได้</t>
  </si>
  <si>
    <t>เป็นเงิน</t>
  </si>
  <si>
    <t>บาท</t>
  </si>
  <si>
    <t>บ้านเลขที่</t>
  </si>
  <si>
    <t>รวมเงินทั้งสิ้น</t>
  </si>
  <si>
    <t>รวมเงินที่ชำระทั้งหมด</t>
  </si>
  <si>
    <t>อักษรไทยล้วน</t>
  </si>
  <si>
    <t>นายสด  พันธุ์เจริญ</t>
  </si>
  <si>
    <t>นางสาวอรนุช  ปานชาสี</t>
  </si>
  <si>
    <t>นางสาวนันทา  ตันสัจจา</t>
  </si>
  <si>
    <t>อักษรไทยล้วน 2 ป้าย</t>
  </si>
  <si>
    <t>นายมนัส  เทพพิทักษ์</t>
  </si>
  <si>
    <t>นางสาวภัทรพร  แก้วพิภพ</t>
  </si>
  <si>
    <t>นางสาวกัณทิศา  เสนาพล</t>
  </si>
  <si>
    <t>บมจ.ธนาคาร  กรุงไทย</t>
  </si>
  <si>
    <t>22/2</t>
  </si>
  <si>
    <t>547/5</t>
  </si>
  <si>
    <t xml:space="preserve">1291/1 เอไอเอส ทาวเวอร์ </t>
  </si>
  <si>
    <t>ถ.พหลโยธิน แขวงสามเสนใน เขตพญาไท กทม.10400</t>
  </si>
  <si>
    <t>646 ม.2</t>
  </si>
  <si>
    <t>นายยศสุนทร  ธานีจวนจรูญ</t>
  </si>
  <si>
    <t>ร้านตัดผมชาย</t>
  </si>
  <si>
    <t>นางสิริพร  โสดา</t>
  </si>
  <si>
    <t>อักษรไทยปนอังกฤษ</t>
  </si>
  <si>
    <t>น.ส.สิริพร  โสดา</t>
  </si>
  <si>
    <t>นายวิชัย  รุมชะเนาว์</t>
  </si>
  <si>
    <t>ร้านปะยาง (ซ่อมรถ)</t>
  </si>
  <si>
    <t>นายนิยม  สุขไทย</t>
  </si>
  <si>
    <t>น.ส.ดาวเรือง  สรรพศรี</t>
  </si>
  <si>
    <t>นายอุทัย  หัสถาดล</t>
  </si>
  <si>
    <t>ร้านอินเตอร์เน็ต</t>
  </si>
  <si>
    <t>นางพยุง  เรืองวิทยากุล</t>
  </si>
  <si>
    <t>ร้านซ่อมมอเตอร์ไซด์</t>
  </si>
  <si>
    <t>นางเครือวัลย์  สุวิมลตระกูล</t>
  </si>
  <si>
    <t>นายชนินทร์  มั่นจิรบรรเจิด</t>
  </si>
  <si>
    <t>ลานคอนกรีต</t>
  </si>
  <si>
    <t>ห้วยขวาง กทม.</t>
  </si>
  <si>
    <t>บ. บีเอฟเคที (ประเทศไทย) จำกัด</t>
  </si>
  <si>
    <t>บ. ทรูมูฟเอส ยูนิเวอร์แซล</t>
  </si>
  <si>
    <t>คอมมิวนิเคชั่น จำกัด</t>
  </si>
  <si>
    <t xml:space="preserve">18 อาคารทรู ทาวเวอร์ </t>
  </si>
  <si>
    <t>นายรังสรรค์  คุณประทุม</t>
  </si>
  <si>
    <t>64/4</t>
  </si>
  <si>
    <t>ซ่อมเครื่องใช้ไฟฟ้า</t>
  </si>
  <si>
    <t>นายจุ้ย  ศิริรักษ์</t>
  </si>
  <si>
    <t>บ. เอสอาร์เอเชี่ยนพาร์ท จำกัด</t>
  </si>
  <si>
    <t>ผลิตชิ้นส่วนอิเล็กทรอนิคส์</t>
  </si>
  <si>
    <t>ร้านเปิ่น</t>
  </si>
  <si>
    <t>นางสายชล  วงษ์น้อย</t>
  </si>
  <si>
    <t>โรงหน่อไม้สด</t>
  </si>
  <si>
    <t>นางลำเพย  ใจอิ่ม</t>
  </si>
  <si>
    <t>นายพลวัฒน์  สีดำ</t>
  </si>
  <si>
    <t>ร้านรับทำป้ายและ พรบ.</t>
  </si>
  <si>
    <t>นางยุพา  คำไกร</t>
  </si>
  <si>
    <t>นางจิราพร  รักสุด</t>
  </si>
  <si>
    <t>ร้านขายปลีกละส่ง</t>
  </si>
  <si>
    <t>สถานีบริการน้ำมัน</t>
  </si>
  <si>
    <t>บ. นาดีปิโตรเลี่ยม จำกัด</t>
  </si>
  <si>
    <t>สถานีบริการแก๊ส LPG</t>
  </si>
  <si>
    <t>บ. ทุ่งโพธิ์ทองแก๊ส จำกัด</t>
  </si>
  <si>
    <t>ร้านขายโทรศัพท์มือถือ</t>
  </si>
  <si>
    <t>น.ส.สุภาพ  ดวงโสภา</t>
  </si>
  <si>
    <t>ร้านตัดเย็บเสื้อผ้า</t>
  </si>
  <si>
    <t>ห้องเช่า(รร.เหนือฝัน) งวดที่1</t>
  </si>
  <si>
    <t>นางสุปราณี  วัฒนวงค์</t>
  </si>
  <si>
    <t>172-173</t>
  </si>
  <si>
    <t>อักษรไทนปนต่างประเทศ</t>
  </si>
  <si>
    <t>น.ส.ตุ๊กตา  มั่งมี</t>
  </si>
  <si>
    <t>นางวงเดือน  เผ่าเพ็ง</t>
  </si>
  <si>
    <t>น.ส.ศิริวิมล  พิมสุวรรณ</t>
  </si>
  <si>
    <t>บ.ท้วมมีชัย จำกัด</t>
  </si>
  <si>
    <t>นายทวิรัชต์  วงศ์ราชา</t>
  </si>
  <si>
    <t>134/1</t>
  </si>
  <si>
    <t>นายสัมพันธ์  บุญเกิด</t>
  </si>
  <si>
    <t>นายวรพล  ลาเจริญ</t>
  </si>
  <si>
    <t>นายธนาวุธ  ศรีไพร</t>
  </si>
  <si>
    <t>64/6</t>
  </si>
  <si>
    <t>นางสำอางค์  คล้อยสาร</t>
  </si>
  <si>
    <t>นางบุญศรี  แก้วโต</t>
  </si>
  <si>
    <t>นายบารมี  อินซุยทอง</t>
  </si>
  <si>
    <t>574/1</t>
  </si>
  <si>
    <t>นายยุธตพงษ์  โหมดม่วง</t>
  </si>
  <si>
    <t>173/5</t>
  </si>
  <si>
    <t>นายประจักร  มั่นคง</t>
  </si>
  <si>
    <t>173/6</t>
  </si>
  <si>
    <t>นางสมจิตร  ประดิษฐ์</t>
  </si>
  <si>
    <t>นายนวฤทธิ์  เทียมทิพย์</t>
  </si>
  <si>
    <t>474/1</t>
  </si>
  <si>
    <t>นายสเกน  วีรหงส์</t>
  </si>
  <si>
    <t>789/3</t>
  </si>
  <si>
    <t>นางรวีวรรณ  ทรงพินิจ</t>
  </si>
  <si>
    <t>153 หมู่4</t>
  </si>
  <si>
    <t>27-28</t>
  </si>
  <si>
    <t>นายพลวัฒน์  สำดำ</t>
  </si>
  <si>
    <t>นายยุพา  คำไกร</t>
  </si>
  <si>
    <t>บริษัท นาดี ปิโตรเลียม จำกัด</t>
  </si>
  <si>
    <t>อักษรไทยปนต่างประเทศ</t>
  </si>
  <si>
    <t>บริษัท ทุ่งโพธิ์ ทองแก๊ส</t>
  </si>
  <si>
    <t>อักษรไทยล้วน 3 ป้าย</t>
  </si>
  <si>
    <t>ร้านค่าเบ็ดเตล็ด</t>
  </si>
  <si>
    <t>นายฉลาด  สุกรทอง</t>
  </si>
  <si>
    <t>สถานีบริการก๊าส LPG</t>
  </si>
  <si>
    <t>นายทวีรัชต์  วงค์ราชา</t>
  </si>
  <si>
    <t>ร้านกาแฟสด</t>
  </si>
  <si>
    <t>นางสมคิด  เจนลพ</t>
  </si>
  <si>
    <t>นายอภิชาติ   ทองจอก</t>
  </si>
  <si>
    <t>นายสุรศักดิ์  แนวสุข</t>
  </si>
  <si>
    <t>น.ส.ศรัญญา  โพธิ์สอน</t>
  </si>
  <si>
    <t>นางอารี  งามสันเที๊ยะ</t>
  </si>
  <si>
    <t>นางสำอางค์  คล้อยสาย</t>
  </si>
  <si>
    <t>ร้านขายกระเบื้อง</t>
  </si>
  <si>
    <t>นางขวัญยืน  จันทร์สุนทร</t>
  </si>
  <si>
    <t>นางประพิศ  เตียเย็น</t>
  </si>
  <si>
    <t>นายวุฒิพงษ์  วงศ์ลา</t>
  </si>
  <si>
    <t xml:space="preserve">ห้องเช่า </t>
  </si>
  <si>
    <t>นายสมัย  คำผง</t>
  </si>
  <si>
    <t>โรงกลึง เจาะ และเชื่อมโลหะ</t>
  </si>
  <si>
    <t>นางจินดา  สมตน</t>
  </si>
  <si>
    <t>นายประจวบ  มีรอด</t>
  </si>
  <si>
    <t>นายธีรศักดิ์  ฝอยทอง</t>
  </si>
  <si>
    <t>รับซื้อของเก่า</t>
  </si>
  <si>
    <t>นางสุรินทร์  เนียมกำเหนิด</t>
  </si>
  <si>
    <t>นายฉลวย  กองจันดา</t>
  </si>
  <si>
    <t>ซ่อมรถจักรยานยนต์</t>
  </si>
  <si>
    <t>นายอานนท์  จั่วสันเทียะ</t>
  </si>
  <si>
    <t>การสะสมยางพาราและปาล์ม</t>
  </si>
  <si>
    <t>นางพรทิพย์ ลำบอง</t>
  </si>
  <si>
    <t>กองทุนหมู่บ้าน</t>
  </si>
  <si>
    <t>ผลิตและจำหน่ายน้ำดื่ม</t>
  </si>
  <si>
    <t>นายวิจิตร อ้นเจริญ</t>
  </si>
  <si>
    <t>น.ส.ดาวเรือง สรรพศรี</t>
  </si>
  <si>
    <t>นายวิชัย รุมชะเนาว์</t>
  </si>
  <si>
    <t>ร้านยางรถยนต์</t>
  </si>
  <si>
    <t>บริษัท ทุ่งโพธิ์ทองแก๊ส จำกัด</t>
  </si>
  <si>
    <t>บริษัท นาดีปิโตรเลียม จำกัด</t>
  </si>
  <si>
    <t>12 มี.ค 61</t>
  </si>
  <si>
    <t>บริษัท ปิโตรเลียมไทยคอร์ปอเรชั่น จก.</t>
  </si>
  <si>
    <t>นางสายชล วงษ์น้อย</t>
  </si>
  <si>
    <t>หน่อไม้สดแปรรูป</t>
  </si>
  <si>
    <t>นายทม แดงมะณี</t>
  </si>
  <si>
    <t>นายทวิรัชต์ วงค์ราชา</t>
  </si>
  <si>
    <t>นายเศกสิทธิ์ สิงห์คำ</t>
  </si>
  <si>
    <t>การฆ่าสุกรเพื่อจำหน่าย</t>
  </si>
  <si>
    <t>นายจักรกริช อุ้ยหา</t>
  </si>
  <si>
    <t>นายราเชน ศุภรทิพากร</t>
  </si>
  <si>
    <t>กิจการเกี่ยวกับ หิน ดิน ทราย</t>
  </si>
  <si>
    <t>น.ส.ศรัญญา โพธิ์สอน</t>
  </si>
  <si>
    <t>การสะสมปุ๋ย</t>
  </si>
  <si>
    <t>25 พ.ค 61</t>
  </si>
  <si>
    <t>บริษัท สยาม ซอคส์ จำกัด</t>
  </si>
  <si>
    <t>กิจการทอผ้า</t>
  </si>
  <si>
    <t>22 พ.ย 61</t>
  </si>
  <si>
    <t>หจก. แฮปปี้ ซอคส์</t>
  </si>
  <si>
    <t>26 ก.ค 61</t>
  </si>
  <si>
    <t>นายอุดมเดช แซ่ตั้ง</t>
  </si>
  <si>
    <t>ซ่อมไดนาโม</t>
  </si>
  <si>
    <t>นายสมัย คำผง</t>
  </si>
  <si>
    <t>บริษัท เอสอาร์เอเชี่ยนพาร์ท จำกัด</t>
  </si>
  <si>
    <t>โรงงานผลิตชิ้นส่วนอิเล็คทรอนิกส์</t>
  </si>
  <si>
    <t>บริษัท ปิโตรเลียมไทยคอร์ปอเรชั่น จำกัด</t>
  </si>
  <si>
    <t>ปั้มน้ำมัน PT</t>
  </si>
  <si>
    <t>สหกรณ์นิคมกบิทร์บุรี จำกัด</t>
  </si>
  <si>
    <t>321 ม.2</t>
  </si>
  <si>
    <t>ปั้มน้ำมันบางจาก</t>
  </si>
  <si>
    <t>39 ม.2</t>
  </si>
  <si>
    <t>นางสุปราณี  วัฒนวงษ์</t>
  </si>
  <si>
    <t>นายวัชระ   บุญศรี</t>
  </si>
  <si>
    <t xml:space="preserve"> 64/5</t>
  </si>
  <si>
    <t>คาร์แคร์</t>
  </si>
  <si>
    <t>ร้านทำเหล็กดัด มุงลวด</t>
  </si>
  <si>
    <t>นางรำพึง  สุลาลัย</t>
  </si>
  <si>
    <t xml:space="preserve"> 83/1</t>
  </si>
  <si>
    <t>นายธนาวุธ   ศรีไพร</t>
  </si>
  <si>
    <t>ร้านซ่อมแบตเตอร์รี่</t>
  </si>
  <si>
    <t>บ.ปิโตรเลี่ยมไทยคอร์เปอเรชันจำกัด      310</t>
  </si>
  <si>
    <t>ร้านผลิตและจำหน่ายน้ำแข็ง</t>
  </si>
  <si>
    <t>นางฉลวย  กองจันดา</t>
  </si>
  <si>
    <t>นางชนม์นิกานต์  ปะวะตา</t>
  </si>
  <si>
    <t>นายวิชัย   ยวงคำ</t>
  </si>
  <si>
    <t>ร้านก๋วยเตี๋ยว</t>
  </si>
  <si>
    <t>นายธงชัย  ประดิษฐ</t>
  </si>
  <si>
    <t>นางปราณี   ครูหมื่น</t>
  </si>
  <si>
    <t>นายธงชัย   สงเสริม</t>
  </si>
  <si>
    <t>ร้านขายจักรยาน</t>
  </si>
  <si>
    <t>นางละเอียด  ยาขันทิพย์</t>
  </si>
  <si>
    <t>น.ส.อารดา   คลังคำภา</t>
  </si>
  <si>
    <t>โกดังเก็บสินค้า</t>
  </si>
  <si>
    <t>(081-9838840)</t>
  </si>
  <si>
    <t>นายวันชัย   เข็มจรูญ</t>
  </si>
  <si>
    <t>นายอำนาจ   จั่วสันเที๊ยะ</t>
  </si>
  <si>
    <t>นายเพชร์    แซ่แต้</t>
  </si>
  <si>
    <t>นายวิโรจน์   ศิริรักษ์</t>
  </si>
  <si>
    <t>ลานมันสำปะหลัง</t>
  </si>
  <si>
    <t>นายอุดม    พันธ์หลาบขวา</t>
  </si>
  <si>
    <t>รับซื้อไม้ยูคา</t>
  </si>
  <si>
    <t>นายบุญธรรม   พันน้อย</t>
  </si>
  <si>
    <t>64/5</t>
  </si>
  <si>
    <t>อักษรไทยล้วน 1ป้าย2ด้าน</t>
  </si>
  <si>
    <t>น.ส.รวีวรรณ ทรงพินิจ</t>
  </si>
  <si>
    <t>นายสุทัศน์  อุตรา</t>
  </si>
  <si>
    <t>บ.ปิโตรเลี่ยมคอร์ปอเรชั่น</t>
  </si>
  <si>
    <t>อักษรไทยปนรูปภาพ</t>
  </si>
  <si>
    <t>นายราเชน   ศุภรทิพากร</t>
  </si>
  <si>
    <t>666 ม.6</t>
  </si>
  <si>
    <t>17 ก.ย. 61</t>
  </si>
  <si>
    <t>นายวัชระ    บุญศรี</t>
  </si>
  <si>
    <t>รับทำมุงลวด เหล็กดัด</t>
  </si>
  <si>
    <t>20 ส.ค. 61</t>
  </si>
  <si>
    <t xml:space="preserve"> 64/6</t>
  </si>
  <si>
    <t>ซ่อมเครื่องใชไฟฟ้า</t>
  </si>
  <si>
    <t>10 พ.ค. 61</t>
  </si>
  <si>
    <t>ซ่อมรถจักรยานยนต์และรถยนต์</t>
  </si>
  <si>
    <t>สหกรณ์กบินทร์บุรีจำกัด</t>
  </si>
  <si>
    <t>สถานีบริการปิโตรเลี่ยม</t>
  </si>
  <si>
    <t>21 ก.ย. 62</t>
  </si>
  <si>
    <t>สะสมปุ๋ย</t>
  </si>
  <si>
    <t>นายประจักร   มั่นคง</t>
  </si>
  <si>
    <t>173/8</t>
  </si>
  <si>
    <t>บริการตัดผม</t>
  </si>
  <si>
    <t>นางนุชฎา  อำไพร</t>
  </si>
  <si>
    <t>นายบารมี   อินซุยทอง</t>
  </si>
  <si>
    <t>ซ่อมรถยนต์</t>
  </si>
  <si>
    <t>นายกิตติทัศน์  วุฒิอิสระวงศ์</t>
  </si>
  <si>
    <t>กองทุนหมู่บ้านทุ่งแฝก</t>
  </si>
  <si>
    <t>นายอำนาจ  จั่วสันเทียะ</t>
  </si>
  <si>
    <t>เสริมสวยหรือแต่งผม</t>
  </si>
  <si>
    <t>นายทองดี  บรมสุข</t>
  </si>
  <si>
    <t>สถานีบริการปิโตรเลียม</t>
  </si>
  <si>
    <t>ลานตากมันสำปะหลัง</t>
  </si>
  <si>
    <t>ให้ใช้สถานที่ประกอบกิจการที่เป็นอันตรายต่อสุขภาพ  ปีงบประมาณ  2561  หมู่ที่  7</t>
  </si>
  <si>
    <t>นายธงชัย   ส่งเสริม</t>
  </si>
  <si>
    <t>ขายจักรยานและพัดลม</t>
  </si>
  <si>
    <t>นายสุพล   ชาติตะขบ</t>
  </si>
  <si>
    <t>ขายพันธ์ไม้</t>
  </si>
  <si>
    <t>นางบุญศรี   แก้วโต</t>
  </si>
  <si>
    <t>42  ม.2</t>
  </si>
  <si>
    <t>ก๋วยเตี๋ยว อาหารตามสั่ง</t>
  </si>
  <si>
    <t>นางละม่อม  บัวสุข</t>
  </si>
  <si>
    <t>196 ม.2</t>
  </si>
  <si>
    <t>226 ม.2</t>
  </si>
  <si>
    <t>43  ม.2</t>
  </si>
  <si>
    <t>ขายกาแฟและเครื่องดื่มต่างๆ</t>
  </si>
  <si>
    <t>นายสรรพสิทธิ์  เนตรวงค์(บ.ท้วมมีชัย)</t>
  </si>
  <si>
    <t>ภ.ร.ด.2 ปี 61</t>
  </si>
  <si>
    <t>บ.อิตาเลี่ยนไทยดีเวล็อปเม้นต์</t>
  </si>
  <si>
    <t>2034/132-161</t>
  </si>
  <si>
    <t>ค่าเช่า</t>
  </si>
  <si>
    <t>นายทองใบ   กันนุฬา</t>
  </si>
  <si>
    <t>นายประวิทย์  กลมโพธิ์</t>
  </si>
  <si>
    <t>นางธนัญธร  บรอกลี</t>
  </si>
  <si>
    <t>356 ม.6</t>
  </si>
  <si>
    <t>25 เม.ย. 62</t>
  </si>
  <si>
    <t>322 ม.2</t>
  </si>
  <si>
    <t>377 ม.2</t>
  </si>
  <si>
    <t xml:space="preserve"> 319 อาคารจัตุรัสจา ชั้น 28 ถ.พญาไท แขวงปทุมวัน เขตปทุมวัน กทม. 10330</t>
  </si>
  <si>
    <t>น.ส.ตุ๊กตา   มั่งมี</t>
  </si>
  <si>
    <t>นางวารุณี  สุวรรณจรัสศรี</t>
  </si>
  <si>
    <t>ทะเบียนคุมผู้ชำระภาษีโรงเรือนและที่ดิน</t>
  </si>
  <si>
    <t>ทะเบียนคุมผู้ชำระภาษีป้าย</t>
  </si>
  <si>
    <t>ทะเบียนคุมผู้ชำระภาษีค่าธรรมเนียมใบอนุญาต</t>
  </si>
  <si>
    <t>ประกอบกิจการที่เป็นอันตรายต่อสุขภาพ</t>
  </si>
  <si>
    <t>จำหน่ายสินค้าในที่หรือทางสาธารณะ</t>
  </si>
  <si>
    <t>จำหน่ายอาหารและสถานที่สะสมอาหาร</t>
  </si>
  <si>
    <t>องค์การบริหารส่วนตำบลทุ่งโพธิ์  อำเภอนาดี  จังหวัดปราจีนบุรี</t>
  </si>
  <si>
    <t>10 พ.ค. 62</t>
  </si>
  <si>
    <t>14 พ.ค. 62</t>
  </si>
  <si>
    <t>22 ม.ค 62</t>
  </si>
  <si>
    <t>8 ม.ค 62</t>
  </si>
  <si>
    <t>28 ก.พ 62</t>
  </si>
  <si>
    <t>5 มี.ค 62</t>
  </si>
  <si>
    <t>นางพรพรม    แนวสุข</t>
  </si>
  <si>
    <t>การประกอบกิจการหอพัก</t>
  </si>
  <si>
    <t>4 เม.ย 62</t>
  </si>
  <si>
    <t>25 ก.พ 62</t>
  </si>
  <si>
    <t xml:space="preserve"> 13 มิ.ย. 62</t>
  </si>
  <si>
    <t>5 ก.พ 62</t>
  </si>
  <si>
    <t>19 มี.ค 62</t>
  </si>
  <si>
    <t>12 ก.พ 62</t>
  </si>
  <si>
    <t>12 มี.ค 62</t>
  </si>
  <si>
    <t>9 เม.ย 62</t>
  </si>
  <si>
    <t>5 ต.ค. 62</t>
  </si>
  <si>
    <t>อู่ซ่อมรถยนต์,ทำสี</t>
  </si>
  <si>
    <t>24 พ.ค. 62</t>
  </si>
  <si>
    <t>7 พ.ค. 62</t>
  </si>
  <si>
    <t>8 ธ.ค.61</t>
  </si>
  <si>
    <t>26 ก.พ 62</t>
  </si>
  <si>
    <t>26 ม.ค 62</t>
  </si>
  <si>
    <t>20 เม.ย 62</t>
  </si>
  <si>
    <t>4 ต.ค. 62</t>
  </si>
  <si>
    <t>24 มี.ค 62</t>
  </si>
  <si>
    <t xml:space="preserve"> ร้านค้าเบ็ดเตล็ด</t>
  </si>
  <si>
    <t>นายสุริยัน  อนุลัพพี</t>
  </si>
  <si>
    <t xml:space="preserve"> 20 ส.ค. 62</t>
  </si>
  <si>
    <t>9 ส.ค. 62</t>
  </si>
  <si>
    <t>นางสายพินษ์   แซ่ตั้ง</t>
  </si>
  <si>
    <t>กิจการสะสมปุ๋ย</t>
  </si>
  <si>
    <t>นายยุทธพงษ์    โหมดม่วง</t>
  </si>
  <si>
    <t>ซ่อมรถจักรยานยนต์,รถยนต์</t>
  </si>
  <si>
    <t>บริษัท ส.สุขเกษรมเพิ่มพูน จำกัด</t>
  </si>
  <si>
    <t>โกดังสินค้า</t>
  </si>
  <si>
    <t>ทะเบียนคุมผู้ชำระเงินภาษีโรงเรือนและที่ดิน ปีงบประมาณ 2562</t>
  </si>
  <si>
    <t>ภ.ร.ด.2 ปี62</t>
  </si>
  <si>
    <t>ภ.ร.ด.2 ปี 62</t>
  </si>
  <si>
    <t>ภ.ร.ด. 2ปี 62</t>
  </si>
  <si>
    <t>ร้านจุ้ย กาแฟสด(นางวิรุณนุ่มรักแย้ม)</t>
  </si>
  <si>
    <t>ทะเบียนคุมผู้ชำระเงินภาษีป้าย ปีงบประมาณ 2562</t>
  </si>
  <si>
    <t>ป.ภ.1 ปี62</t>
  </si>
  <si>
    <t>ป.ภ.1 ปี 62</t>
  </si>
  <si>
    <t>ให้ใช้สถานที่ประกอบกิจการที่เป็นอันตรายต่อสุขภาพ ปีงบประมาณ 2562 หมู่ที่  1</t>
  </si>
  <si>
    <t>ให้ใช้สถานที่ประกอบกิจการที่เป็นอันตรายต่อสุขภาพ ปีงบประมาณ 2562  หมู่ที่  2</t>
  </si>
  <si>
    <t>ให้ใช้สถานที่ประกอบกิจการที่เป็นอันตรายต่อสุขภาพ ปีงบประมาณ 2562   หมู่ที่  3</t>
  </si>
  <si>
    <t>ให้ใช้สถานที่ประกอบกิจการที่เป็นอันตรายต่อสุขภาพ ปีงบประมาณ 2562  หมู่ที่  4</t>
  </si>
  <si>
    <t>ให้ใช้สถานที่ประกอบกิจการที่เป็นอันตรายต่อสุขภาพ ปีงบประมาณ 2562 หมู่ที่  5</t>
  </si>
  <si>
    <t>ให้ใช้สถานที่ประกอบกิจการที่เป็นอันตรายต่อสุขภาพ ปีงบประมาณ  2562  หมู่ที่  6</t>
  </si>
  <si>
    <t>6 ส.ค 62</t>
  </si>
  <si>
    <t>26 มี.ค. 62</t>
  </si>
  <si>
    <t>24 ส.ค 62</t>
  </si>
  <si>
    <t>20 พ.ย 62</t>
  </si>
  <si>
    <t>ควบคุมน้ำมันเชื้อเพลิง  ปีงบประมาณ  2562</t>
  </si>
  <si>
    <t>ประจำปีงบประมาณ 2562</t>
  </si>
  <si>
    <t>สรุปรายได้ค่าเช่าห้องแถวร้านค้าเศษรฐกิจชุมชนทุ่งโพธิ์ ประจำปีงบประมาณ 2562</t>
  </si>
  <si>
    <t xml:space="preserve">ณ สิ้นปีงบประมาณ 2562  มีไม่มียอดค้าง     </t>
  </si>
  <si>
    <t>ประกอบกิจการจำหน่ายสินค้าในที่หรือทางสาธารณะ  ประจำปีงบประมาณ 2562</t>
  </si>
  <si>
    <t>8 ส.ค. 62</t>
  </si>
  <si>
    <t>16 ส.ค. 62</t>
  </si>
  <si>
    <t>สถานที่จำหน่ายอาหารและสถานที่สะสมอาหาร ปีงบประมาณ 2562</t>
  </si>
  <si>
    <t>(ค่าเช่า ต.ค.61)</t>
  </si>
  <si>
    <t>(ค่าเช่า พ.ย. 61)</t>
  </si>
  <si>
    <t>(ค่าเช่า พ.ย.61)</t>
  </si>
  <si>
    <t>(ค่าเช่าต.ค.-พ.ย.61)</t>
  </si>
  <si>
    <t>(ค่าเช่า พ.ย.)</t>
  </si>
  <si>
    <t>(ค่าเช่า ธ.ค.)</t>
  </si>
  <si>
    <t>นายลิขิต      พินิจอักษร</t>
  </si>
  <si>
    <t>ซ่อมและทำสีรถยนต์</t>
  </si>
  <si>
    <t>(ค่าเช่าธ.ค.)</t>
  </si>
  <si>
    <t xml:space="preserve"> 003/62</t>
  </si>
  <si>
    <t xml:space="preserve"> 008/62</t>
  </si>
  <si>
    <t>007/62</t>
  </si>
  <si>
    <t xml:space="preserve"> 11/62</t>
  </si>
  <si>
    <t xml:space="preserve"> 006/62</t>
  </si>
  <si>
    <t xml:space="preserve"> 007/62</t>
  </si>
  <si>
    <t xml:space="preserve"> 002/62</t>
  </si>
  <si>
    <t xml:space="preserve"> 005/62</t>
  </si>
  <si>
    <t xml:space="preserve"> 004/62</t>
  </si>
  <si>
    <t xml:space="preserve"> 010/2562</t>
  </si>
  <si>
    <t>004/62</t>
  </si>
  <si>
    <t xml:space="preserve"> 001/62</t>
  </si>
  <si>
    <t>สหกรณ์นิคมกบินบุรี จำกัด</t>
  </si>
  <si>
    <t>ค่าเช่า,ปั๊ม,ลานคอนกรีต,สนง.</t>
  </si>
  <si>
    <t xml:space="preserve"> 018/62</t>
  </si>
  <si>
    <t xml:space="preserve"> 1/62=017</t>
  </si>
  <si>
    <t xml:space="preserve"> 012/62</t>
  </si>
  <si>
    <t xml:space="preserve"> 1/62=012</t>
  </si>
  <si>
    <t xml:space="preserve"> 016/62</t>
  </si>
  <si>
    <t xml:space="preserve"> 1/62=15</t>
  </si>
  <si>
    <t xml:space="preserve"> 1/62=10</t>
  </si>
  <si>
    <t xml:space="preserve"> 1/62=005</t>
  </si>
  <si>
    <t>1/62=006</t>
  </si>
  <si>
    <t xml:space="preserve"> 1/62=001</t>
  </si>
  <si>
    <t xml:space="preserve"> 1/62=008</t>
  </si>
  <si>
    <t xml:space="preserve"> 1/62=003</t>
  </si>
  <si>
    <t xml:space="preserve"> 1/62=002</t>
  </si>
  <si>
    <t>1/62=009</t>
  </si>
  <si>
    <t xml:space="preserve"> 1/62=011</t>
  </si>
  <si>
    <t>012/62</t>
  </si>
  <si>
    <t>006/62</t>
  </si>
  <si>
    <t xml:space="preserve"> 1/62=006</t>
  </si>
  <si>
    <t xml:space="preserve"> 1/62=004</t>
  </si>
  <si>
    <t xml:space="preserve"> 010/62</t>
  </si>
  <si>
    <t xml:space="preserve"> 1/62=010</t>
  </si>
  <si>
    <t xml:space="preserve"> 1/62=007</t>
  </si>
  <si>
    <t xml:space="preserve"> 1/62=034</t>
  </si>
  <si>
    <t xml:space="preserve"> 1/62=032</t>
  </si>
  <si>
    <t>1/62=037</t>
  </si>
  <si>
    <t>038/62</t>
  </si>
  <si>
    <t>1/62=018</t>
  </si>
  <si>
    <t>1/62=036</t>
  </si>
  <si>
    <t>031/62</t>
  </si>
  <si>
    <t>1/62=030</t>
  </si>
  <si>
    <t>034/62</t>
  </si>
  <si>
    <t>1/62=033</t>
  </si>
  <si>
    <t>035/62</t>
  </si>
  <si>
    <t>1/62=034</t>
  </si>
  <si>
    <t>017/62</t>
  </si>
  <si>
    <t>1/62=016</t>
  </si>
  <si>
    <t>033/62</t>
  </si>
  <si>
    <t>1/62=032</t>
  </si>
  <si>
    <t>032/62</t>
  </si>
  <si>
    <t>1/62=031</t>
  </si>
  <si>
    <t>062/62</t>
  </si>
  <si>
    <t>1/62=061</t>
  </si>
  <si>
    <t>022/62</t>
  </si>
  <si>
    <t>1/62=21</t>
  </si>
  <si>
    <t>023/62</t>
  </si>
  <si>
    <t>1/62=022</t>
  </si>
  <si>
    <t>036/62</t>
  </si>
  <si>
    <t>1/62=035</t>
  </si>
  <si>
    <t>ห้องเช่า (รายวัน)</t>
  </si>
  <si>
    <t>063/62</t>
  </si>
  <si>
    <t>1/62=062</t>
  </si>
  <si>
    <t>044/62</t>
  </si>
  <si>
    <t>1/62=043</t>
  </si>
  <si>
    <t>1/62=14</t>
  </si>
  <si>
    <t>1/62=027</t>
  </si>
  <si>
    <t>083/62</t>
  </si>
  <si>
    <t>1/62=082</t>
  </si>
  <si>
    <t>1/62=003</t>
  </si>
  <si>
    <t>045/62</t>
  </si>
  <si>
    <t>1/62=044</t>
  </si>
  <si>
    <t>021/62</t>
  </si>
  <si>
    <t>1/62=020</t>
  </si>
  <si>
    <t>024/62</t>
  </si>
  <si>
    <t>1/62=023</t>
  </si>
  <si>
    <t>039/62</t>
  </si>
  <si>
    <t>1/62=038</t>
  </si>
  <si>
    <t>055/62</t>
  </si>
  <si>
    <t>1/62=054</t>
  </si>
  <si>
    <t>030/62</t>
  </si>
  <si>
    <t>1/62=029</t>
  </si>
  <si>
    <t>029/62</t>
  </si>
  <si>
    <t>1/62=028</t>
  </si>
  <si>
    <t>1/62=011</t>
  </si>
  <si>
    <t>046/62</t>
  </si>
  <si>
    <t>1/62=045</t>
  </si>
  <si>
    <t>014/62</t>
  </si>
  <si>
    <t>1/62=013</t>
  </si>
  <si>
    <t>042/62</t>
  </si>
  <si>
    <t>1/62=041</t>
  </si>
  <si>
    <t>020/62</t>
  </si>
  <si>
    <t>1/62=019</t>
  </si>
  <si>
    <t>040/62</t>
  </si>
  <si>
    <t>1/62=039</t>
  </si>
  <si>
    <t>025/62</t>
  </si>
  <si>
    <t>1/62=024</t>
  </si>
  <si>
    <t>ห้องเช่ารายเดือน</t>
  </si>
  <si>
    <t>041/62</t>
  </si>
  <si>
    <t>1/62=040</t>
  </si>
  <si>
    <t>043/62</t>
  </si>
  <si>
    <t>1/62=042</t>
  </si>
  <si>
    <t>นางสาวสุดารัตน์  ดาวเรือง</t>
  </si>
  <si>
    <t>026/62</t>
  </si>
  <si>
    <t>1/62=025</t>
  </si>
  <si>
    <t>นางสาวประกายเพชร ทองศรี</t>
  </si>
  <si>
    <t>027/62</t>
  </si>
  <si>
    <t>1/62=026</t>
  </si>
  <si>
    <t>นางสุมาลี   ดีแก้วเกษ</t>
  </si>
  <si>
    <t>047/62</t>
  </si>
  <si>
    <t>1/62=046</t>
  </si>
  <si>
    <t>ร้านค้าเบ็ตเตล็ด</t>
  </si>
  <si>
    <t>050/62</t>
  </si>
  <si>
    <t>1/62=049</t>
  </si>
  <si>
    <t>048/62</t>
  </si>
  <si>
    <t>1/62=047</t>
  </si>
  <si>
    <t>จำกัด(มหาชน)</t>
  </si>
  <si>
    <t>051/62</t>
  </si>
  <si>
    <t>1/62=050</t>
  </si>
  <si>
    <t>052/62</t>
  </si>
  <si>
    <t>1/62=051</t>
  </si>
  <si>
    <t>049/62</t>
  </si>
  <si>
    <t>1/62=048</t>
  </si>
  <si>
    <t>054/62</t>
  </si>
  <si>
    <t>1/62=053</t>
  </si>
  <si>
    <t>053/62</t>
  </si>
  <si>
    <t>1/62=052</t>
  </si>
  <si>
    <t>057/62</t>
  </si>
  <si>
    <t>1/62=056</t>
  </si>
  <si>
    <t>059/62</t>
  </si>
  <si>
    <t>1/62=058</t>
  </si>
  <si>
    <t>056/62</t>
  </si>
  <si>
    <t>1/62=055</t>
  </si>
  <si>
    <t>น.ส.ภัทรพร     แก้วพิภพ</t>
  </si>
  <si>
    <t>1/62=060</t>
  </si>
  <si>
    <t>ร้ายขายยา</t>
  </si>
  <si>
    <t>069/62</t>
  </si>
  <si>
    <t>1/62=068</t>
  </si>
  <si>
    <t>066/62</t>
  </si>
  <si>
    <t>1/62=065</t>
  </si>
  <si>
    <t>065/62</t>
  </si>
  <si>
    <t>1/62=064</t>
  </si>
  <si>
    <t>067/62</t>
  </si>
  <si>
    <t>1/62=066</t>
  </si>
  <si>
    <t>064/62</t>
  </si>
  <si>
    <t>1/62=063</t>
  </si>
  <si>
    <t>058/62</t>
  </si>
  <si>
    <t>1/62=057</t>
  </si>
  <si>
    <t>นายธีรศักดิ์    ฝอยทอง</t>
  </si>
  <si>
    <t>068/62</t>
  </si>
  <si>
    <t xml:space="preserve"> 1/62=067</t>
  </si>
  <si>
    <t>070/62</t>
  </si>
  <si>
    <t xml:space="preserve"> 1/62=069</t>
  </si>
  <si>
    <t>072/62</t>
  </si>
  <si>
    <t xml:space="preserve"> 1/62=071</t>
  </si>
  <si>
    <t>075/62</t>
  </si>
  <si>
    <t>1/62=074</t>
  </si>
  <si>
    <t>076/62</t>
  </si>
  <si>
    <t>1/62=075</t>
  </si>
  <si>
    <t>073/62</t>
  </si>
  <si>
    <t>1/62=072</t>
  </si>
  <si>
    <t>071/62</t>
  </si>
  <si>
    <t>1/62=070</t>
  </si>
  <si>
    <t>นางสาววิรุณ   ดีไธสง</t>
  </si>
  <si>
    <t>074/62</t>
  </si>
  <si>
    <t xml:space="preserve"> 1/62=073</t>
  </si>
  <si>
    <t>078/62</t>
  </si>
  <si>
    <t>1/62=077</t>
  </si>
  <si>
    <t>080/62</t>
  </si>
  <si>
    <t>1/62=079</t>
  </si>
  <si>
    <t>077/62</t>
  </si>
  <si>
    <t>1/62=076</t>
  </si>
  <si>
    <t>081/62</t>
  </si>
  <si>
    <t>1/62=080</t>
  </si>
  <si>
    <t>082/62</t>
  </si>
  <si>
    <t>1/62=081</t>
  </si>
  <si>
    <t>นายประกอบ    เจริญบุญมี</t>
  </si>
  <si>
    <t>079/62</t>
  </si>
  <si>
    <t>1/62=078</t>
  </si>
  <si>
    <t xml:space="preserve"> 020/62</t>
  </si>
  <si>
    <t xml:space="preserve"> 1/62=022</t>
  </si>
  <si>
    <t xml:space="preserve"> 1/62=014</t>
  </si>
  <si>
    <t>นายรังสรรค์    คุณประทุม</t>
  </si>
  <si>
    <t xml:space="preserve"> 64/4</t>
  </si>
  <si>
    <t xml:space="preserve"> 1/62=021</t>
  </si>
  <si>
    <t>018/62</t>
  </si>
  <si>
    <t>1/62=007</t>
  </si>
  <si>
    <t xml:space="preserve"> 1/62=024</t>
  </si>
  <si>
    <t xml:space="preserve"> 1/62=023</t>
  </si>
  <si>
    <t xml:space="preserve"> 013/62</t>
  </si>
  <si>
    <t xml:space="preserve"> 1/62=013</t>
  </si>
  <si>
    <t xml:space="preserve"> 1/62=029</t>
  </si>
  <si>
    <t xml:space="preserve"> 1/62=028</t>
  </si>
  <si>
    <t>นายอุดม     พันธ์หลาบขวา</t>
  </si>
  <si>
    <t>412 ม.6</t>
  </si>
  <si>
    <t xml:space="preserve"> 027/62</t>
  </si>
  <si>
    <t xml:space="preserve"> 1/62=027</t>
  </si>
  <si>
    <t>อักษรไทยล้วน/ไทยปนรูปภาพ</t>
  </si>
  <si>
    <t xml:space="preserve"> 1/62=009</t>
  </si>
  <si>
    <t>ม.2</t>
  </si>
  <si>
    <t>1 ก.พ. 62</t>
  </si>
  <si>
    <t>(ธ.ค.-ม.ค.)</t>
  </si>
  <si>
    <t>(ค่าเช่า พ.ย.-ธ.ค.)</t>
  </si>
  <si>
    <t>(ค่าเช่าม.ค.)</t>
  </si>
  <si>
    <t xml:space="preserve"> 1/62=036</t>
  </si>
  <si>
    <t>นายประเสริฐ     ชมดี</t>
  </si>
  <si>
    <t>085/62</t>
  </si>
  <si>
    <t xml:space="preserve"> 1/62=084</t>
  </si>
  <si>
    <t xml:space="preserve"> 090/62</t>
  </si>
  <si>
    <t xml:space="preserve"> 1/62=090</t>
  </si>
  <si>
    <t>093/62</t>
  </si>
  <si>
    <t>1/62=093</t>
  </si>
  <si>
    <t>092/62</t>
  </si>
  <si>
    <t>1/62=092</t>
  </si>
  <si>
    <t>094/62</t>
  </si>
  <si>
    <t>1/62=095</t>
  </si>
  <si>
    <t>095/62</t>
  </si>
  <si>
    <t>097/62</t>
  </si>
  <si>
    <t xml:space="preserve"> 1/62=098</t>
  </si>
  <si>
    <t>1/62=096</t>
  </si>
  <si>
    <t xml:space="preserve"> 096/62</t>
  </si>
  <si>
    <t>1/62=097</t>
  </si>
  <si>
    <t>1/62=008</t>
  </si>
  <si>
    <t>27 ธ.ค. 62</t>
  </si>
  <si>
    <t xml:space="preserve"> 14 ส.ค. 62</t>
  </si>
  <si>
    <t>20 ส.ค 62</t>
  </si>
  <si>
    <t>30 ต.ค 62</t>
  </si>
  <si>
    <t>27 พ.ย 62</t>
  </si>
  <si>
    <t xml:space="preserve"> 6 ก.ย. 62</t>
  </si>
  <si>
    <t>31 ธ.ค.62</t>
  </si>
  <si>
    <t>นายวีระฉัตร     จุ่นห้าโทน</t>
  </si>
  <si>
    <t xml:space="preserve"> 65/2</t>
  </si>
  <si>
    <t xml:space="preserve"> 1/62=042</t>
  </si>
  <si>
    <t xml:space="preserve"> 1/62 =040</t>
  </si>
  <si>
    <t xml:space="preserve"> 1/62=041</t>
  </si>
  <si>
    <t>009/62</t>
  </si>
  <si>
    <t xml:space="preserve"> 037/62</t>
  </si>
  <si>
    <t>102/62</t>
  </si>
  <si>
    <t xml:space="preserve"> 2/62=003</t>
  </si>
  <si>
    <t>104/62</t>
  </si>
  <si>
    <t>2/62=005</t>
  </si>
  <si>
    <t>นายอิทธิพงค์  อินตา</t>
  </si>
  <si>
    <t xml:space="preserve"> 100/62</t>
  </si>
  <si>
    <t xml:space="preserve"> 2/62=001</t>
  </si>
  <si>
    <t>089/62</t>
  </si>
  <si>
    <t xml:space="preserve"> 1/62=088</t>
  </si>
  <si>
    <t>088/62</t>
  </si>
  <si>
    <t>1/62=087</t>
  </si>
  <si>
    <t>101/62</t>
  </si>
  <si>
    <t>2/62=002</t>
  </si>
  <si>
    <t>103/62</t>
  </si>
  <si>
    <t>2/62=004</t>
  </si>
  <si>
    <t>091/62</t>
  </si>
  <si>
    <t>1/62=091</t>
  </si>
  <si>
    <t>105/62</t>
  </si>
  <si>
    <t>2/62=006</t>
  </si>
  <si>
    <t>087/62</t>
  </si>
  <si>
    <t>1/62=086</t>
  </si>
  <si>
    <t>086/62</t>
  </si>
  <si>
    <t>1/62=085</t>
  </si>
  <si>
    <t>นายเม่งใช้    ภัทรวิโรจน์</t>
  </si>
  <si>
    <t xml:space="preserve"> 618/1</t>
  </si>
  <si>
    <t>106/62</t>
  </si>
  <si>
    <t>2/62=007</t>
  </si>
  <si>
    <t>001/62</t>
  </si>
  <si>
    <t>2/62=008</t>
  </si>
  <si>
    <t>2/62=009</t>
  </si>
  <si>
    <t>เงินเพิ่มชำระล่าช้า 2.5%</t>
  </si>
  <si>
    <t>060/62</t>
  </si>
  <si>
    <t xml:space="preserve"> 1/62=059</t>
  </si>
  <si>
    <t>(ค่าเช่าธ.ค.-ม.ค.62</t>
  </si>
  <si>
    <t>(ค่าเช่า ม.ค.)</t>
  </si>
  <si>
    <t>099/62</t>
  </si>
  <si>
    <t xml:space="preserve"> 1/62 =100</t>
  </si>
  <si>
    <t xml:space="preserve"> 098/62</t>
  </si>
  <si>
    <t>1/62=0</t>
  </si>
  <si>
    <t xml:space="preserve"> 117/62</t>
  </si>
  <si>
    <t xml:space="preserve"> 2/62=020</t>
  </si>
  <si>
    <t>113/62</t>
  </si>
  <si>
    <t xml:space="preserve"> 2/62=016</t>
  </si>
  <si>
    <t>107/62</t>
  </si>
  <si>
    <t xml:space="preserve"> 2/62=010</t>
  </si>
  <si>
    <t xml:space="preserve"> 116/62</t>
  </si>
  <si>
    <t xml:space="preserve"> 2/62=019</t>
  </si>
  <si>
    <t>118/62</t>
  </si>
  <si>
    <t xml:space="preserve"> 2/62=021</t>
  </si>
  <si>
    <t>119/62</t>
  </si>
  <si>
    <t>114/62</t>
  </si>
  <si>
    <t>111/62</t>
  </si>
  <si>
    <t xml:space="preserve"> 2/62=014</t>
  </si>
  <si>
    <t>109/62</t>
  </si>
  <si>
    <t xml:space="preserve"> 2/62=012</t>
  </si>
  <si>
    <t>110/62</t>
  </si>
  <si>
    <t xml:space="preserve"> 2/62=013</t>
  </si>
  <si>
    <t>112/62</t>
  </si>
  <si>
    <t>2/62=015</t>
  </si>
  <si>
    <t>115/62</t>
  </si>
  <si>
    <t>2/62=018</t>
  </si>
  <si>
    <t xml:space="preserve"> 1/62=048</t>
  </si>
  <si>
    <t xml:space="preserve"> 1/62=050</t>
  </si>
  <si>
    <t>นางสุกัญญา   บรมสุข</t>
  </si>
  <si>
    <t>ประเภทโรงแรม</t>
  </si>
  <si>
    <t>25 ก.พ. 62</t>
  </si>
  <si>
    <t>(ค่าเช่า ก.พ.)</t>
  </si>
  <si>
    <t>(ค่าเช่า ม.ค.-มี.ค.)</t>
  </si>
  <si>
    <t>นางขวัญเรือน   สังเผือก</t>
  </si>
  <si>
    <t>124/62</t>
  </si>
  <si>
    <t xml:space="preserve"> 2/62=028</t>
  </si>
  <si>
    <t xml:space="preserve"> 123/62</t>
  </si>
  <si>
    <t xml:space="preserve"> 2/62=027</t>
  </si>
  <si>
    <t xml:space="preserve"> 122/62</t>
  </si>
  <si>
    <t xml:space="preserve"> 2/62=026</t>
  </si>
  <si>
    <t xml:space="preserve"> 108/62</t>
  </si>
  <si>
    <t xml:space="preserve"> 2/62=011</t>
  </si>
  <si>
    <t>นายประวิทย์   กมโพธิ์</t>
  </si>
  <si>
    <t xml:space="preserve"> 125/62</t>
  </si>
  <si>
    <t xml:space="preserve"> 2/62=029</t>
  </si>
  <si>
    <t xml:space="preserve"> 126/62</t>
  </si>
  <si>
    <t xml:space="preserve"> 2/62=031</t>
  </si>
  <si>
    <t>(เงินเพิ่ม 2.5%)</t>
  </si>
  <si>
    <t>121/62</t>
  </si>
  <si>
    <t xml:space="preserve"> 2/62=024</t>
  </si>
  <si>
    <t xml:space="preserve"> 2/62=025</t>
  </si>
  <si>
    <t xml:space="preserve"> 121/62</t>
  </si>
  <si>
    <t>น.ส.อาภาพร    นาคแดง</t>
  </si>
  <si>
    <t xml:space="preserve"> 2/62=023</t>
  </si>
  <si>
    <t>บ.ทรูมูฟเอส ยูนิเวอร์แซลคอม</t>
  </si>
  <si>
    <t>มิวนิเคชั่น จำกัด</t>
  </si>
  <si>
    <t>120/62</t>
  </si>
  <si>
    <t xml:space="preserve"> 2/62=022</t>
  </si>
  <si>
    <t>เสาส่งสัญญาณ(PCR7148B)</t>
  </si>
  <si>
    <t xml:space="preserve"> 1/62=052</t>
  </si>
  <si>
    <t xml:space="preserve"> 1/62=055</t>
  </si>
  <si>
    <t>129/62</t>
  </si>
  <si>
    <t xml:space="preserve"> 2/62=034</t>
  </si>
  <si>
    <t xml:space="preserve"> 130/62</t>
  </si>
  <si>
    <t xml:space="preserve">  2/62=035</t>
  </si>
  <si>
    <t xml:space="preserve"> 131/62</t>
  </si>
  <si>
    <t>นางนงลักษณ์   ชาติตะขบ</t>
  </si>
  <si>
    <t>บริษัทเอสเตอร์คอเรนอินเตอร์ฯ</t>
  </si>
  <si>
    <t xml:space="preserve"> 127/62</t>
  </si>
  <si>
    <t>2/62=032</t>
  </si>
  <si>
    <t xml:space="preserve"> 128/62</t>
  </si>
  <si>
    <t xml:space="preserve"> 2/62=033</t>
  </si>
  <si>
    <t xml:space="preserve"> 058/62</t>
  </si>
  <si>
    <t xml:space="preserve"> 1/62=060</t>
  </si>
  <si>
    <t xml:space="preserve"> 056/62</t>
  </si>
  <si>
    <t xml:space="preserve">  1/62=058</t>
  </si>
  <si>
    <t xml:space="preserve"> 059/62</t>
  </si>
  <si>
    <t>บ.เอสเตอร์คอเรนอินเตอร์</t>
  </si>
  <si>
    <t>เนชั่นแนล จำกัด</t>
  </si>
  <si>
    <t>250 ม.4</t>
  </si>
  <si>
    <t xml:space="preserve"> 1/62=057</t>
  </si>
  <si>
    <t>1/62=010</t>
  </si>
  <si>
    <t>1/62=015</t>
  </si>
  <si>
    <t xml:space="preserve"> 1/62=026</t>
  </si>
  <si>
    <t xml:space="preserve"> 7 ธ.ค. 62</t>
  </si>
  <si>
    <t>บ.เอสเตอร์คอเรนอินเตอร์เนชั่นแนล จำกัด</t>
  </si>
  <si>
    <t>นางอาภาพร   นาคแดง</t>
  </si>
  <si>
    <t xml:space="preserve"> 1/62=025</t>
  </si>
  <si>
    <t>11 มี.ค. 62</t>
  </si>
  <si>
    <t xml:space="preserve"> 132/62</t>
  </si>
  <si>
    <t xml:space="preserve"> 2/62=037</t>
  </si>
  <si>
    <t xml:space="preserve"> 134/62</t>
  </si>
  <si>
    <t xml:space="preserve"> 2/62=039</t>
  </si>
  <si>
    <t xml:space="preserve"> 142/62</t>
  </si>
  <si>
    <t xml:space="preserve"> 2/62=047</t>
  </si>
  <si>
    <t xml:space="preserve"> 143/62</t>
  </si>
  <si>
    <t xml:space="preserve"> 2/62=048</t>
  </si>
  <si>
    <t xml:space="preserve"> 137/62</t>
  </si>
  <si>
    <t xml:space="preserve"> 2/62=042</t>
  </si>
  <si>
    <t xml:space="preserve"> 138/62</t>
  </si>
  <si>
    <t xml:space="preserve"> 2/62=040</t>
  </si>
  <si>
    <t xml:space="preserve"> 141/62 </t>
  </si>
  <si>
    <t xml:space="preserve"> 2/62=046</t>
  </si>
  <si>
    <t xml:space="preserve"> 136/62</t>
  </si>
  <si>
    <t xml:space="preserve"> 2/62=041</t>
  </si>
  <si>
    <t xml:space="preserve"> 139/62</t>
  </si>
  <si>
    <t xml:space="preserve"> 2/62=044</t>
  </si>
  <si>
    <t xml:space="preserve"> 140/62</t>
  </si>
  <si>
    <t xml:space="preserve"> 2/62=045</t>
  </si>
  <si>
    <t>64/18-19</t>
  </si>
  <si>
    <t xml:space="preserve"> 2/62=062</t>
  </si>
  <si>
    <t xml:space="preserve"> 1/62=068</t>
  </si>
  <si>
    <t xml:space="preserve"> 1/62=064</t>
  </si>
  <si>
    <t xml:space="preserve"> 148/62</t>
  </si>
  <si>
    <t xml:space="preserve"> 2/62=053</t>
  </si>
  <si>
    <t xml:space="preserve"> 152/62</t>
  </si>
  <si>
    <t xml:space="preserve"> 2/62=057</t>
  </si>
  <si>
    <t xml:space="preserve"> 144/62</t>
  </si>
  <si>
    <t xml:space="preserve"> 2/62=049</t>
  </si>
  <si>
    <t>นางบุญส่ง   ทาชุมพู</t>
  </si>
  <si>
    <t xml:space="preserve"> 133/62</t>
  </si>
  <si>
    <t xml:space="preserve"> 2/62=038</t>
  </si>
  <si>
    <t>นางทักศินา     จุ้ยสวัสดิ์</t>
  </si>
  <si>
    <t>135/62</t>
  </si>
  <si>
    <t>นางสาววิพา   ทองเสมา</t>
  </si>
  <si>
    <t>147/62</t>
  </si>
  <si>
    <t xml:space="preserve"> 2/62=052</t>
  </si>
  <si>
    <t>คลินิก</t>
  </si>
  <si>
    <t>บริษัทดีแทค ไตรเน็ต จำกัด</t>
  </si>
  <si>
    <t xml:space="preserve"> 151/62</t>
  </si>
  <si>
    <t xml:space="preserve"> 2/62=056</t>
  </si>
  <si>
    <t>เสาโทรศัพท์เคลื่อนที่</t>
  </si>
  <si>
    <t>บริษัททรูมูฟ เอช ยูนิเวอร์แซล</t>
  </si>
  <si>
    <t>คอมมิวนิเคชั่น</t>
  </si>
  <si>
    <t xml:space="preserve"> 153/62</t>
  </si>
  <si>
    <t xml:space="preserve"> 2/62=058</t>
  </si>
  <si>
    <t xml:space="preserve"> 145/62</t>
  </si>
  <si>
    <t>นางธนัญธร   บรอกลี</t>
  </si>
  <si>
    <t>146/62</t>
  </si>
  <si>
    <t xml:space="preserve"> 2/62 =051</t>
  </si>
  <si>
    <t>ร้านกาแฟ</t>
  </si>
  <si>
    <t xml:space="preserve"> 1/62=081</t>
  </si>
  <si>
    <t xml:space="preserve"> 071/62</t>
  </si>
  <si>
    <t xml:space="preserve"> 077/62</t>
  </si>
  <si>
    <t xml:space="preserve"> 1/62=079</t>
  </si>
  <si>
    <t>นางสาวยุพา    สังข์ศิริ</t>
  </si>
  <si>
    <t>ประเภทเสริมสวย</t>
  </si>
  <si>
    <t xml:space="preserve"> 1/62=033</t>
  </si>
  <si>
    <t>150/62</t>
  </si>
  <si>
    <t xml:space="preserve"> 2/62=54</t>
  </si>
  <si>
    <t xml:space="preserve"> 149/62</t>
  </si>
  <si>
    <t xml:space="preserve"> 2/62=055</t>
  </si>
  <si>
    <t>(ค่าเช่า มี.ค.62)</t>
  </si>
  <si>
    <t>(ก.พ.-มี.ค.)</t>
  </si>
  <si>
    <t>(ค่าเช่ามี.ค.-เม.ย.)</t>
  </si>
  <si>
    <t>บริษัทแฟกไล</t>
  </si>
  <si>
    <t xml:space="preserve"> 1/62=031</t>
  </si>
  <si>
    <t>น.ส.สมจิตร์    จิตรคง</t>
  </si>
  <si>
    <t>น.ส.ตุ๊กตา    มั่งมี</t>
  </si>
  <si>
    <t>นางนุชฎา   อำไพร</t>
  </si>
  <si>
    <t>น.ส.ทัศนีย์    เจริญสุข</t>
  </si>
  <si>
    <t>1/62=053,054</t>
  </si>
  <si>
    <t>บ.เอสอาเอเชียนพาร์ทจำกัด</t>
  </si>
  <si>
    <t xml:space="preserve"> 064/62</t>
  </si>
  <si>
    <t xml:space="preserve"> 1/62=066</t>
  </si>
  <si>
    <t>นายอิทธิพงษ์    อินตา</t>
  </si>
  <si>
    <t xml:space="preserve"> 1/62=039</t>
  </si>
  <si>
    <t>น.ส.วิพา    ทองเสมา</t>
  </si>
  <si>
    <t xml:space="preserve"> 078/62</t>
  </si>
  <si>
    <t>นางฉลวย   ศาลา</t>
  </si>
  <si>
    <t>015/62</t>
  </si>
  <si>
    <t>ร้านจุ้ยกาแฟสด</t>
  </si>
  <si>
    <t xml:space="preserve"> 1/62=049</t>
  </si>
  <si>
    <t>น.ส.ชนมนิกานต์ ปะวะภูตา</t>
  </si>
  <si>
    <t>028/62</t>
  </si>
  <si>
    <t>ไทยล้วน+ไทยปนอังกฤษ</t>
  </si>
  <si>
    <t>นางจิราพร    รักสุด</t>
  </si>
  <si>
    <t>นายบัณฑิต  ศรีปราชญ์</t>
  </si>
  <si>
    <t>1/62=017</t>
  </si>
  <si>
    <t>นางทักศิณา    จุ้ยสวัสดิ์</t>
  </si>
  <si>
    <t>สหกรณ์นิคมกบินทร์จำกัด</t>
  </si>
  <si>
    <t>008/62</t>
  </si>
  <si>
    <t>ป.1, ป.2, ป.3</t>
  </si>
  <si>
    <t>นายพิพัฒน์  ทิพย์ธนกิตติ์</t>
  </si>
  <si>
    <t>น.ส.สุกัญญา  บรมสุข</t>
  </si>
  <si>
    <t xml:space="preserve"> 034/62</t>
  </si>
  <si>
    <t xml:space="preserve"> 1/62=035</t>
  </si>
  <si>
    <t>ประเภท 3</t>
  </si>
  <si>
    <t>นายนิพน    บรมสุข</t>
  </si>
  <si>
    <t xml:space="preserve"> 035/62</t>
  </si>
  <si>
    <t>บ.เมืองไทยลิสซิ่งจำกัด</t>
  </si>
  <si>
    <t>618/1</t>
  </si>
  <si>
    <t xml:space="preserve"> 1/62=043</t>
  </si>
  <si>
    <t xml:space="preserve">ป.1, ป.2, </t>
  </si>
  <si>
    <t xml:space="preserve"> 068/62</t>
  </si>
  <si>
    <t xml:space="preserve"> 1/62=070</t>
  </si>
  <si>
    <t>น.ส.ยุพา    สังข์ศิริ</t>
  </si>
  <si>
    <t>นายเสน่ห์    พันแจ่ม</t>
  </si>
  <si>
    <t>812/3</t>
  </si>
  <si>
    <t xml:space="preserve"> 067/62</t>
  </si>
  <si>
    <t>ไทยปนรูปภาพ</t>
  </si>
  <si>
    <t>นายพิทยา     พรมโครต</t>
  </si>
  <si>
    <t xml:space="preserve"> 061/62</t>
  </si>
  <si>
    <t xml:space="preserve"> 1/62=063</t>
  </si>
  <si>
    <t>นายแบบ   คนคล่อง</t>
  </si>
  <si>
    <t xml:space="preserve"> 070/62</t>
  </si>
  <si>
    <t xml:space="preserve"> 1/62=072</t>
  </si>
  <si>
    <t xml:space="preserve"> 1/62=075</t>
  </si>
  <si>
    <t>นายวันชัย  สุวรรณประสิทธิ์</t>
  </si>
  <si>
    <t xml:space="preserve"> 076/62</t>
  </si>
  <si>
    <t xml:space="preserve"> 1/62=078</t>
  </si>
  <si>
    <t>นายฉลาด    สุกรทอง</t>
  </si>
  <si>
    <t>เงินเพิ่ม 556</t>
  </si>
  <si>
    <t>(ค่าเช่า เม.ย.)</t>
  </si>
  <si>
    <t>(ค่าเช่า พ.ค.)</t>
  </si>
  <si>
    <t>3/62=023</t>
  </si>
  <si>
    <t>ให้ใช้สถานที่ประกอบกิจการที่เป็นอันตรายต่อสุขภาพ</t>
  </si>
  <si>
    <t xml:space="preserve">หมู่ที่ </t>
  </si>
  <si>
    <t>1</t>
  </si>
  <si>
    <t>2</t>
  </si>
  <si>
    <t>3</t>
  </si>
  <si>
    <t>4</t>
  </si>
  <si>
    <t>5</t>
  </si>
  <si>
    <t>6</t>
  </si>
  <si>
    <t>7</t>
  </si>
  <si>
    <t xml:space="preserve">                          ซ่อมเครื่องใชไฟฟ้า</t>
  </si>
  <si>
    <t>กิจการหอพัก</t>
  </si>
  <si>
    <t>ประเภทรีสอร์ท</t>
  </si>
  <si>
    <t>กิจการทอผ้า(ถุงเท้า)</t>
  </si>
  <si>
    <t>กิจการทอผ้า (ถุงเท้า)</t>
  </si>
  <si>
    <t>(เม.ย.62-มิ.ย.62)</t>
  </si>
  <si>
    <t>(ค่าเช่า มิ.ย.62)</t>
  </si>
  <si>
    <t>(ค่าเช่าก.พ-ก.ค.)</t>
  </si>
  <si>
    <t>(ค่าเช่าธ.ค.-ม.ค.)</t>
  </si>
  <si>
    <t>นายวสันต์   สอนเรือน</t>
  </si>
  <si>
    <t xml:space="preserve"> 074/62</t>
  </si>
  <si>
    <t xml:space="preserve"> 1/62=076</t>
  </si>
  <si>
    <t>อักษรไทยปนรูปภาพ(1,2,3)</t>
  </si>
  <si>
    <t>นางสาวอภิญญาอินทรวัฒนา</t>
  </si>
  <si>
    <t xml:space="preserve"> 081/62</t>
  </si>
  <si>
    <t xml:space="preserve"> 1/62=082</t>
  </si>
  <si>
    <t>ไทยล้วน</t>
  </si>
  <si>
    <t>บ.ยูนิลิเวอร์ไทยเทดดิ้ง จำกัด</t>
  </si>
  <si>
    <t xml:space="preserve"> 082/62</t>
  </si>
  <si>
    <t>นางสาวจักรินทร์ บัวดี</t>
  </si>
  <si>
    <t>442/1</t>
  </si>
  <si>
    <t>158,159/62</t>
  </si>
  <si>
    <t>2/62=63,64</t>
  </si>
  <si>
    <t>ร้านขายผัดสด</t>
  </si>
  <si>
    <t>154-157/62</t>
  </si>
  <si>
    <t xml:space="preserve"> 2/62=59-62</t>
  </si>
  <si>
    <t>น.ส.จรัญญา  พรมแก้วต่อ</t>
  </si>
  <si>
    <t xml:space="preserve"> </t>
  </si>
  <si>
    <t xml:space="preserve">     ซ่อมเครื่องใชไฟฟ้า</t>
  </si>
  <si>
    <t xml:space="preserve"> การประกอบกิจการหอพัก</t>
  </si>
  <si>
    <t xml:space="preserve"> 1/62=044</t>
  </si>
  <si>
    <t xml:space="preserve"> 1/62=040</t>
  </si>
  <si>
    <t xml:space="preserve"> 1/62=037</t>
  </si>
  <si>
    <t>17 ก.ย. 62</t>
  </si>
  <si>
    <t>นางสาวอรนุช  ปานชาลี</t>
  </si>
  <si>
    <t>กิจการห้องเช่า</t>
  </si>
  <si>
    <t>2 เม.ย. 63</t>
  </si>
  <si>
    <t>27 ก.ค. 62</t>
  </si>
  <si>
    <t>20 ส.ค. 62</t>
  </si>
  <si>
    <t>14 ส.ค. 62</t>
  </si>
  <si>
    <t xml:space="preserve"> 1/62=020</t>
  </si>
  <si>
    <t>นางกิตตินุช  สะออนรัมย์</t>
  </si>
  <si>
    <t xml:space="preserve"> 1/62=038</t>
  </si>
  <si>
    <t>3 ก.ค. 63</t>
  </si>
  <si>
    <t xml:space="preserve"> 3/62=054</t>
  </si>
  <si>
    <t xml:space="preserve"> 22 ก.ย. 62</t>
  </si>
  <si>
    <t>3/62=053</t>
  </si>
  <si>
    <t>3/62=052</t>
  </si>
  <si>
    <t>3/62=031</t>
  </si>
  <si>
    <t>(ค่าเช่าเดือน ส.ค.)</t>
  </si>
  <si>
    <t>(ค่าเช่า ก.ค.)</t>
  </si>
  <si>
    <t>(ค่าเช่า พ.ค.-มิ.ย.)</t>
  </si>
  <si>
    <t>(ค่าเช่า มี.ค.-เม.ย.)</t>
  </si>
  <si>
    <t>(ค่าเช่า มิ.ย.)</t>
  </si>
  <si>
    <t xml:space="preserve"> 1/62</t>
  </si>
  <si>
    <t>1/62 =046</t>
  </si>
  <si>
    <t xml:space="preserve"> 1/62 = 048</t>
  </si>
  <si>
    <t xml:space="preserve"> 1/62 = 050</t>
  </si>
  <si>
    <t>บริษัทพีเอสซับพลายเออร์ จำกัด</t>
  </si>
  <si>
    <t>65/2</t>
  </si>
  <si>
    <t xml:space="preserve"> 1/62=045</t>
  </si>
  <si>
    <t>ทอถุงเท้า</t>
  </si>
  <si>
    <t xml:space="preserve"> 1/62=054</t>
  </si>
  <si>
    <t xml:space="preserve"> 1/62=53</t>
  </si>
  <si>
    <t>นายเดชา   โสดา</t>
  </si>
  <si>
    <t xml:space="preserve"> 1/62=047</t>
  </si>
  <si>
    <t>(ค่าเช่า ก.ย.)</t>
  </si>
  <si>
    <t>(ค่าเช่าเดือน ก.ย.)</t>
  </si>
  <si>
    <t>(ค่าเช่าก.ค.-ก.ย.)</t>
  </si>
  <si>
    <t>(ค่าเช่าเม.ย.-ก.ย.)</t>
  </si>
  <si>
    <t>(ค่าเช่า ส.ค.)</t>
  </si>
  <si>
    <t>(ค่าเช่าก.ค.-ส.ค.)</t>
  </si>
  <si>
    <t xml:space="preserve"> 3/62=076</t>
  </si>
  <si>
    <t>3/62=073</t>
  </si>
  <si>
    <t xml:space="preserve"> 3/62=072</t>
  </si>
  <si>
    <t>3/62=071</t>
  </si>
  <si>
    <t>อาหารตามสั่ง เครื่องดื่ม</t>
  </si>
  <si>
    <t>3 ก.ย. 63</t>
  </si>
  <si>
    <t>น.ส.อภิญญา อินทรวัฒนา</t>
  </si>
  <si>
    <t xml:space="preserve"> 3/62=091</t>
  </si>
  <si>
    <t>30 ก.ย. 63</t>
  </si>
  <si>
    <t>หมู่ที่</t>
  </si>
  <si>
    <t xml:space="preserve">ทะเบียนคุมผู้ผู้อยู่ในข่ายภาษีโรงเรือนและที่ดิน </t>
  </si>
  <si>
    <t>ประจำปีงบประมาณ  2562</t>
  </si>
  <si>
    <t>บริษัทพีเอสซัพพลายเออร์ จำกัด</t>
  </si>
  <si>
    <t>นายฌออห์ณ  พัฒนปรัชญาพงศ์</t>
  </si>
  <si>
    <t>สะสม การผสมซีเมนต์</t>
  </si>
  <si>
    <t>ร้านค้าเบ็ดเตล็ด,ก๋วยเตี๋ยว</t>
  </si>
  <si>
    <t>หมายเลขโทรศัพท์</t>
  </si>
  <si>
    <t>65/18-19 ม.1</t>
  </si>
  <si>
    <t>26 ม.1</t>
  </si>
  <si>
    <t>74 ม.1</t>
  </si>
  <si>
    <t>58 ม.1</t>
  </si>
  <si>
    <t>62 ม.1</t>
  </si>
  <si>
    <t>64/2 ม.1</t>
  </si>
  <si>
    <t>65/3 ม.1</t>
  </si>
  <si>
    <t>145 ม.1</t>
  </si>
  <si>
    <t>146 ม.1</t>
  </si>
  <si>
    <t>64/4 ม.1</t>
  </si>
  <si>
    <t>64 ม.1</t>
  </si>
  <si>
    <t>60 ม.1</t>
  </si>
  <si>
    <t>ห้องเช่า ,ร้านค้าเบ็ดเตล็ด</t>
  </si>
  <si>
    <t>142 ม.1</t>
  </si>
  <si>
    <t>134/1 ม.1</t>
  </si>
  <si>
    <t>168 ม.1</t>
  </si>
  <si>
    <t>172-173 ม.1</t>
  </si>
  <si>
    <t>50 ม.1</t>
  </si>
  <si>
    <t xml:space="preserve"> 64/5 ม.1</t>
  </si>
  <si>
    <t xml:space="preserve"> 83/1 ม.1</t>
  </si>
  <si>
    <t>64/6 ม.1</t>
  </si>
  <si>
    <t>93 ม.1</t>
  </si>
  <si>
    <t>22/2 ม.2</t>
  </si>
  <si>
    <t>674 ม.2</t>
  </si>
  <si>
    <t>704 ม.2</t>
  </si>
  <si>
    <t>547/5 ม.2</t>
  </si>
  <si>
    <t>607 ม.2</t>
  </si>
  <si>
    <t>732 ม.2</t>
  </si>
  <si>
    <t>929 ม.2</t>
  </si>
  <si>
    <t>ห้องเช่า (รายวัน), รายเดือน</t>
  </si>
  <si>
    <t>677 ม.2</t>
  </si>
  <si>
    <t>327 ม.2</t>
  </si>
  <si>
    <t>909 ม.2</t>
  </si>
  <si>
    <t>449 ม.2</t>
  </si>
  <si>
    <t>173 ม.2</t>
  </si>
  <si>
    <t>ห้องเช่า, ร้านค้าเบ็ดเตล็ด</t>
  </si>
  <si>
    <t>กิจการคาร์แคร์, บ้านเช่า</t>
  </si>
  <si>
    <t>66 ม.2</t>
  </si>
  <si>
    <t>285 ม.2</t>
  </si>
  <si>
    <t>158 ม.2</t>
  </si>
  <si>
    <t>165 ม.2</t>
  </si>
  <si>
    <t>473 ม.2</t>
  </si>
  <si>
    <t>316 ม.2</t>
  </si>
  <si>
    <t>840 ม.2</t>
  </si>
  <si>
    <t>185 ม.2</t>
  </si>
  <si>
    <t>181 ม.2</t>
  </si>
  <si>
    <t>779 ม.2</t>
  </si>
  <si>
    <t>349 ม.2</t>
  </si>
  <si>
    <t>663 ม.2</t>
  </si>
  <si>
    <t>558 ม.2</t>
  </si>
  <si>
    <t>340 ม.2</t>
  </si>
  <si>
    <t>918 ม.2</t>
  </si>
  <si>
    <t>225 ม.2</t>
  </si>
  <si>
    <t>381 ม.2</t>
  </si>
  <si>
    <t>8 ม.2</t>
  </si>
  <si>
    <t>693 ม.2</t>
  </si>
  <si>
    <t>0935644296</t>
  </si>
  <si>
    <t>804 ม.2</t>
  </si>
  <si>
    <t>910 ม.2</t>
  </si>
  <si>
    <t>314 ม.2</t>
  </si>
  <si>
    <t>586 ม.2</t>
  </si>
  <si>
    <t>116 ม.2</t>
  </si>
  <si>
    <t>860 ม.2</t>
  </si>
  <si>
    <t>309 ม.2</t>
  </si>
  <si>
    <t>812 ม.2</t>
  </si>
  <si>
    <t xml:space="preserve"> ร้านค้าเบ็ดเตล็ด ,ห้องเช่า</t>
  </si>
  <si>
    <t>0800891196</t>
  </si>
  <si>
    <t>บ.ปิโตรเลี่ยมไทยคอร์เปอเรชันจำกัด  310 ม.2</t>
  </si>
  <si>
    <t>0810757593</t>
  </si>
  <si>
    <t>252 ม.2</t>
  </si>
  <si>
    <t>366 ม.2</t>
  </si>
  <si>
    <t>310 ม.2</t>
  </si>
  <si>
    <t>750 ม.2</t>
  </si>
  <si>
    <t>305 ม.2</t>
  </si>
  <si>
    <t>103 ม.2</t>
  </si>
  <si>
    <t>359 ม.2</t>
  </si>
  <si>
    <t>979 ม.2</t>
  </si>
  <si>
    <t>721 ม.2</t>
  </si>
  <si>
    <t>567 ม.2</t>
  </si>
  <si>
    <t>270 ม.2</t>
  </si>
  <si>
    <t xml:space="preserve"> 618/1 ม.2</t>
  </si>
  <si>
    <t>561 ม.2</t>
  </si>
  <si>
    <t>898 ม.2</t>
  </si>
  <si>
    <t>442/1 ม.2</t>
  </si>
  <si>
    <t>95 ม.3</t>
  </si>
  <si>
    <t>55 ม.3</t>
  </si>
  <si>
    <t>244 ม.3</t>
  </si>
  <si>
    <t>101 ม.3</t>
  </si>
  <si>
    <t>10 ม.3</t>
  </si>
  <si>
    <t>72 ม.3</t>
  </si>
  <si>
    <t>304 ม.3</t>
  </si>
  <si>
    <t>213 ม.3</t>
  </si>
  <si>
    <t>179 ม.3</t>
  </si>
  <si>
    <t>81 ม.4</t>
  </si>
  <si>
    <t>169 ม.4</t>
  </si>
  <si>
    <t>140 ม.4</t>
  </si>
  <si>
    <t>28 ม.4</t>
  </si>
  <si>
    <t>45 ม.4</t>
  </si>
  <si>
    <t>84 ม.4</t>
  </si>
  <si>
    <t>089-0979693</t>
  </si>
  <si>
    <t>080-6140941</t>
  </si>
  <si>
    <t>083-0495636</t>
  </si>
  <si>
    <t>153 ม.4</t>
  </si>
  <si>
    <t>165 ม.4</t>
  </si>
  <si>
    <t>239 ม.4</t>
  </si>
  <si>
    <t>257 ม.4</t>
  </si>
  <si>
    <t>145 ม.4</t>
  </si>
  <si>
    <t>162 ม.5</t>
  </si>
  <si>
    <t>82 ม.5</t>
  </si>
  <si>
    <t>118 ม.5</t>
  </si>
  <si>
    <t>37 ม.5</t>
  </si>
  <si>
    <t>53 ม.5</t>
  </si>
  <si>
    <t>52 ม.5</t>
  </si>
  <si>
    <t>170 ม.5</t>
  </si>
  <si>
    <t>230 ม.6</t>
  </si>
  <si>
    <t>12 ม.6</t>
  </si>
  <si>
    <t>26 ม.6</t>
  </si>
  <si>
    <t>338 ม.6</t>
  </si>
  <si>
    <t>164 ม.6</t>
  </si>
  <si>
    <t>191 ม.6</t>
  </si>
  <si>
    <t>188 ม.6</t>
  </si>
  <si>
    <t>271 ม.6</t>
  </si>
  <si>
    <t>148 ม.6</t>
  </si>
  <si>
    <t>211 ม.6</t>
  </si>
  <si>
    <t>089-9041144</t>
  </si>
  <si>
    <t>085-2828284</t>
  </si>
  <si>
    <t>63 ม.6</t>
  </si>
  <si>
    <t>393 ม.6</t>
  </si>
  <si>
    <t>081-9240313</t>
  </si>
  <si>
    <t>16 ม.7</t>
  </si>
  <si>
    <t>142 ม.7</t>
  </si>
  <si>
    <t>29 ม.7</t>
  </si>
  <si>
    <t>120 ม.7</t>
  </si>
  <si>
    <t>8 ม.7</t>
  </si>
  <si>
    <t>081-9362479</t>
  </si>
  <si>
    <t>151 ม.7</t>
  </si>
  <si>
    <t>87 ม.7</t>
  </si>
  <si>
    <t>ทะเบียนคุมผู้ประกอบการในพื้นที่องค์การบริหารส่วนตำบลทุ่งโพธิ์</t>
  </si>
  <si>
    <t>ข้อมูล  ณ  วันที่  19  พฤษภาคม  2563</t>
  </si>
  <si>
    <t>หมายเหตุ</t>
  </si>
  <si>
    <t>087-8245932</t>
  </si>
  <si>
    <t>085-2444825</t>
  </si>
  <si>
    <t>095-5591942</t>
  </si>
  <si>
    <t>086-3289395</t>
  </si>
  <si>
    <t>093-3566195</t>
  </si>
  <si>
    <t>081-9830869</t>
  </si>
  <si>
    <t>089-9273500</t>
  </si>
  <si>
    <t>089-0951957</t>
  </si>
  <si>
    <t>062-3245615</t>
  </si>
  <si>
    <t>095-4473447</t>
  </si>
  <si>
    <t>086-1063352</t>
  </si>
  <si>
    <t>084-8704879</t>
  </si>
  <si>
    <t>061-5653231</t>
  </si>
  <si>
    <t>097-9451415</t>
  </si>
  <si>
    <t>062-2408595</t>
  </si>
  <si>
    <t>086-1458269</t>
  </si>
  <si>
    <t>089-0775463</t>
  </si>
  <si>
    <t>086-1530943</t>
  </si>
  <si>
    <t>086-0626629</t>
  </si>
  <si>
    <t>098-2647874</t>
  </si>
  <si>
    <t>081-4207225</t>
  </si>
  <si>
    <t>081-7822304</t>
  </si>
  <si>
    <t>063-5794936</t>
  </si>
  <si>
    <t>086-8297517</t>
  </si>
  <si>
    <t>061-6129157</t>
  </si>
  <si>
    <t>084-7704103</t>
  </si>
  <si>
    <t>098-8304032</t>
  </si>
  <si>
    <t>081-9838840</t>
  </si>
  <si>
    <t>087-9086349</t>
  </si>
  <si>
    <t>081-1780249</t>
  </si>
  <si>
    <t>089-5445875</t>
  </si>
  <si>
    <t>087-0128524</t>
  </si>
  <si>
    <t>063-1698458</t>
  </si>
  <si>
    <t>086-1110062</t>
  </si>
  <si>
    <t>065-5624581</t>
  </si>
  <si>
    <t>085-1066599</t>
  </si>
  <si>
    <t>080-6175672</t>
  </si>
  <si>
    <t>084-3327119</t>
  </si>
  <si>
    <t>092-9093679</t>
  </si>
  <si>
    <t>081-8654395</t>
  </si>
  <si>
    <t>098-4945699</t>
  </si>
  <si>
    <t>098-2866248</t>
  </si>
  <si>
    <t>081-6587084</t>
  </si>
  <si>
    <t>086-9234678</t>
  </si>
  <si>
    <t>086-3267276</t>
  </si>
  <si>
    <t>081-6502086</t>
  </si>
  <si>
    <t>081-8613902</t>
  </si>
  <si>
    <t>080-5753106</t>
  </si>
  <si>
    <t>037-401236</t>
  </si>
  <si>
    <t>081-7302833</t>
  </si>
  <si>
    <t>081-3065273</t>
  </si>
  <si>
    <t>098-9829593</t>
  </si>
  <si>
    <t>061-6395352</t>
  </si>
  <si>
    <t>082-2042477</t>
  </si>
  <si>
    <t>098-3318645</t>
  </si>
  <si>
    <t>081-7924647</t>
  </si>
  <si>
    <t>066-1629291</t>
  </si>
  <si>
    <t>092-2659206</t>
  </si>
  <si>
    <t>037-401361</t>
  </si>
  <si>
    <t>086-3627555</t>
  </si>
  <si>
    <t>062-4596622</t>
  </si>
  <si>
    <t>064-2368523</t>
  </si>
  <si>
    <t>092-9193575</t>
  </si>
  <si>
    <t>097-9239628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</si>
</sst>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6"/>
      <name val="Angsana New"/>
      <family val="1"/>
    </font>
    <font>
      <b/>
      <sz val="18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b/>
      <sz val="14"/>
      <name val="Angsana New"/>
      <family val="1"/>
    </font>
    <font>
      <sz val="18"/>
      <name val="Angsana New"/>
      <family val="1"/>
    </font>
    <font>
      <sz val="12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4"/>
      <color rgb="FFFF0000"/>
      <name val="Angsana New"/>
      <family val="1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36"/>
      <color theme="1"/>
      <name val="TH SarabunPSK"/>
      <family val="2"/>
    </font>
    <font>
      <sz val="16"/>
      <color rgb="FFFF0000"/>
      <name val="Angsana New"/>
      <family val="1"/>
    </font>
    <font>
      <sz val="12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7">
    <xf numFmtId="0" fontId="0" fillId="0" borderId="0" xfId="0"/>
    <xf numFmtId="0" fontId="4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43" fontId="4" fillId="0" borderId="1" xfId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0" xfId="1" applyFont="1" applyFill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3" fontId="4" fillId="0" borderId="1" xfId="1" applyFont="1" applyFill="1" applyBorder="1"/>
    <xf numFmtId="43" fontId="4" fillId="0" borderId="1" xfId="1" applyFont="1" applyFill="1" applyBorder="1" applyAlignment="1"/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6" fillId="0" borderId="0" xfId="0" applyFont="1" applyFill="1" applyAlignment="1"/>
    <xf numFmtId="15" fontId="3" fillId="0" borderId="1" xfId="1" applyNumberFormat="1" applyFont="1" applyFill="1" applyBorder="1" applyAlignment="1">
      <alignment horizontal="center"/>
    </xf>
    <xf numFmtId="15" fontId="3" fillId="0" borderId="1" xfId="1" applyNumberFormat="1" applyFont="1" applyFill="1" applyBorder="1"/>
    <xf numFmtId="0" fontId="3" fillId="0" borderId="1" xfId="0" applyFont="1" applyFill="1" applyBorder="1" applyAlignment="1">
      <alignment horizontal="center"/>
    </xf>
    <xf numFmtId="0" fontId="7" fillId="0" borderId="0" xfId="0" applyFont="1" applyFill="1"/>
    <xf numFmtId="43" fontId="7" fillId="0" borderId="0" xfId="1" applyFont="1" applyFill="1"/>
    <xf numFmtId="43" fontId="9" fillId="0" borderId="0" xfId="1" applyFont="1" applyFill="1"/>
    <xf numFmtId="0" fontId="9" fillId="0" borderId="0" xfId="0" applyFont="1" applyFill="1"/>
    <xf numFmtId="0" fontId="9" fillId="0" borderId="2" xfId="0" applyFont="1" applyFill="1" applyBorder="1" applyAlignment="1">
      <alignment horizontal="center"/>
    </xf>
    <xf numFmtId="43" fontId="9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7" fillId="0" borderId="1" xfId="0" applyFont="1" applyFill="1" applyBorder="1"/>
    <xf numFmtId="43" fontId="7" fillId="0" borderId="1" xfId="1" applyFont="1" applyFill="1" applyBorder="1" applyAlignment="1">
      <alignment horizontal="center"/>
    </xf>
    <xf numFmtId="49" fontId="9" fillId="0" borderId="1" xfId="1" applyNumberFormat="1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43" fontId="7" fillId="0" borderId="1" xfId="1" applyFont="1" applyFill="1" applyBorder="1"/>
    <xf numFmtId="0" fontId="7" fillId="0" borderId="1" xfId="0" applyFont="1" applyFill="1" applyBorder="1" applyAlignment="1"/>
    <xf numFmtId="43" fontId="7" fillId="0" borderId="1" xfId="1" applyFont="1" applyFill="1" applyBorder="1" applyAlignment="1"/>
    <xf numFmtId="0" fontId="9" fillId="0" borderId="1" xfId="0" applyFont="1" applyFill="1" applyBorder="1"/>
    <xf numFmtId="43" fontId="9" fillId="0" borderId="1" xfId="1" applyFont="1" applyFill="1" applyBorder="1" applyAlignment="1">
      <alignment horizontal="center"/>
    </xf>
    <xf numFmtId="43" fontId="9" fillId="0" borderId="1" xfId="1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43" fontId="10" fillId="0" borderId="0" xfId="1" applyFont="1" applyFill="1" applyBorder="1"/>
    <xf numFmtId="43" fontId="11" fillId="0" borderId="0" xfId="1" applyFont="1" applyFill="1" applyBorder="1"/>
    <xf numFmtId="0" fontId="11" fillId="0" borderId="0" xfId="0" applyFont="1" applyFill="1" applyBorder="1"/>
    <xf numFmtId="0" fontId="7" fillId="0" borderId="0" xfId="0" applyFont="1" applyFill="1" applyBorder="1"/>
    <xf numFmtId="43" fontId="7" fillId="0" borderId="0" xfId="1" applyFont="1" applyFill="1" applyBorder="1"/>
    <xf numFmtId="43" fontId="9" fillId="0" borderId="0" xfId="1" applyFont="1" applyFill="1" applyBorder="1"/>
    <xf numFmtId="0" fontId="9" fillId="0" borderId="0" xfId="0" applyFont="1" applyFill="1" applyBorder="1"/>
    <xf numFmtId="43" fontId="9" fillId="0" borderId="1" xfId="1" applyFont="1" applyFill="1" applyBorder="1" applyAlignment="1">
      <alignment horizontal="center" vertical="center"/>
    </xf>
    <xf numFmtId="0" fontId="12" fillId="0" borderId="0" xfId="0" applyFont="1" applyFill="1"/>
    <xf numFmtId="49" fontId="7" fillId="0" borderId="1" xfId="1" applyNumberFormat="1" applyFont="1" applyFill="1" applyBorder="1" applyAlignment="1">
      <alignment horizontal="center"/>
    </xf>
    <xf numFmtId="43" fontId="7" fillId="0" borderId="0" xfId="1" applyFont="1" applyFill="1" applyAlignment="1">
      <alignment horizontal="center"/>
    </xf>
    <xf numFmtId="43" fontId="10" fillId="0" borderId="0" xfId="1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5" fontId="3" fillId="0" borderId="0" xfId="1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5" fontId="3" fillId="0" borderId="0" xfId="1" applyNumberFormat="1" applyFont="1" applyFill="1" applyBorder="1"/>
    <xf numFmtId="43" fontId="3" fillId="0" borderId="0" xfId="1" applyFont="1" applyFill="1" applyBorder="1"/>
    <xf numFmtId="43" fontId="4" fillId="0" borderId="0" xfId="1" applyFont="1" applyFill="1" applyBorder="1" applyAlignment="1">
      <alignment horizontal="center"/>
    </xf>
    <xf numFmtId="43" fontId="6" fillId="0" borderId="0" xfId="1" applyFont="1" applyFill="1" applyBorder="1"/>
    <xf numFmtId="49" fontId="4" fillId="0" borderId="1" xfId="0" applyNumberFormat="1" applyFont="1" applyFill="1" applyBorder="1" applyAlignment="1">
      <alignment horizontal="center"/>
    </xf>
    <xf numFmtId="43" fontId="7" fillId="0" borderId="0" xfId="0" applyNumberFormat="1" applyFont="1" applyFill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43" fontId="10" fillId="0" borderId="1" xfId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0" fontId="12" fillId="0" borderId="10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/>
    <xf numFmtId="43" fontId="4" fillId="0" borderId="0" xfId="1" applyFont="1" applyFill="1"/>
    <xf numFmtId="43" fontId="5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 applyAlignment="1">
      <alignment horizontal="center"/>
    </xf>
    <xf numFmtId="0" fontId="15" fillId="0" borderId="1" xfId="0" applyFont="1" applyBorder="1"/>
    <xf numFmtId="43" fontId="16" fillId="0" borderId="2" xfId="1" applyFont="1" applyBorder="1" applyAlignment="1">
      <alignment horizontal="center"/>
    </xf>
    <xf numFmtId="43" fontId="16" fillId="0" borderId="1" xfId="1" applyFont="1" applyBorder="1" applyAlignment="1">
      <alignment horizontal="center"/>
    </xf>
    <xf numFmtId="0" fontId="15" fillId="0" borderId="0" xfId="0" applyFont="1"/>
    <xf numFmtId="43" fontId="6" fillId="0" borderId="1" xfId="0" applyNumberFormat="1" applyFont="1" applyBorder="1" applyAlignment="1">
      <alignment horizontal="center"/>
    </xf>
    <xf numFmtId="0" fontId="1" fillId="0" borderId="0" xfId="0" applyFont="1"/>
    <xf numFmtId="43" fontId="4" fillId="0" borderId="0" xfId="1" applyFont="1"/>
    <xf numFmtId="43" fontId="4" fillId="0" borderId="1" xfId="1" applyNumberFormat="1" applyFont="1" applyFill="1" applyBorder="1"/>
    <xf numFmtId="0" fontId="4" fillId="0" borderId="0" xfId="0" applyFont="1" applyFill="1" applyBorder="1"/>
    <xf numFmtId="0" fontId="12" fillId="0" borderId="0" xfId="0" applyFont="1" applyFill="1" applyBorder="1"/>
    <xf numFmtId="16" fontId="9" fillId="0" borderId="1" xfId="0" quotePrefix="1" applyNumberFormat="1" applyFont="1" applyFill="1" applyBorder="1" applyAlignment="1">
      <alignment horizontal="center"/>
    </xf>
    <xf numFmtId="43" fontId="8" fillId="0" borderId="0" xfId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16" fontId="9" fillId="0" borderId="13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right" vertic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43" fontId="9" fillId="0" borderId="2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" xfId="0" applyFont="1" applyFill="1" applyBorder="1" applyAlignment="1"/>
    <xf numFmtId="43" fontId="10" fillId="0" borderId="8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43" fontId="10" fillId="0" borderId="2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43" fontId="10" fillId="0" borderId="4" xfId="1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7" fillId="0" borderId="12" xfId="0" applyFont="1" applyFill="1" applyBorder="1"/>
    <xf numFmtId="0" fontId="9" fillId="0" borderId="12" xfId="0" applyFont="1" applyFill="1" applyBorder="1"/>
    <xf numFmtId="43" fontId="7" fillId="0" borderId="12" xfId="1" applyFont="1" applyFill="1" applyBorder="1" applyAlignment="1">
      <alignment horizontal="center"/>
    </xf>
    <xf numFmtId="0" fontId="0" fillId="0" borderId="9" xfId="0" applyBorder="1" applyAlignment="1"/>
    <xf numFmtId="0" fontId="9" fillId="0" borderId="13" xfId="0" applyFont="1" applyFill="1" applyBorder="1"/>
    <xf numFmtId="0" fontId="10" fillId="0" borderId="0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4" xfId="0" applyFont="1" applyFill="1" applyBorder="1"/>
    <xf numFmtId="43" fontId="7" fillId="0" borderId="14" xfId="1" applyFont="1" applyFill="1" applyBorder="1" applyAlignment="1">
      <alignment horizontal="center"/>
    </xf>
    <xf numFmtId="49" fontId="9" fillId="0" borderId="14" xfId="1" applyNumberFormat="1" applyFont="1" applyFill="1" applyBorder="1" applyAlignment="1">
      <alignment horizontal="center"/>
    </xf>
    <xf numFmtId="16" fontId="9" fillId="0" borderId="14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5" xfId="0" applyFont="1" applyFill="1" applyBorder="1"/>
    <xf numFmtId="43" fontId="7" fillId="0" borderId="15" xfId="1" applyFont="1" applyFill="1" applyBorder="1" applyAlignment="1">
      <alignment horizontal="center"/>
    </xf>
    <xf numFmtId="49" fontId="9" fillId="0" borderId="15" xfId="1" applyNumberFormat="1" applyFont="1" applyFill="1" applyBorder="1" applyAlignment="1">
      <alignment horizontal="center"/>
    </xf>
    <xf numFmtId="16" fontId="9" fillId="0" borderId="15" xfId="0" applyNumberFormat="1" applyFont="1" applyFill="1" applyBorder="1" applyAlignment="1">
      <alignment horizontal="center"/>
    </xf>
    <xf numFmtId="43" fontId="7" fillId="0" borderId="15" xfId="1" applyFont="1" applyFill="1" applyBorder="1"/>
    <xf numFmtId="0" fontId="7" fillId="0" borderId="15" xfId="0" applyFont="1" applyFill="1" applyBorder="1" applyAlignment="1"/>
    <xf numFmtId="43" fontId="7" fillId="0" borderId="15" xfId="1" applyFont="1" applyFill="1" applyBorder="1" applyAlignment="1"/>
    <xf numFmtId="43" fontId="9" fillId="0" borderId="15" xfId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5" xfId="0" applyFont="1" applyFill="1" applyBorder="1"/>
    <xf numFmtId="43" fontId="9" fillId="0" borderId="15" xfId="1" applyFont="1" applyFill="1" applyBorder="1"/>
    <xf numFmtId="0" fontId="7" fillId="0" borderId="16" xfId="0" applyFont="1" applyFill="1" applyBorder="1" applyAlignment="1">
      <alignment horizontal="center"/>
    </xf>
    <xf numFmtId="0" fontId="7" fillId="0" borderId="16" xfId="0" applyFont="1" applyFill="1" applyBorder="1"/>
    <xf numFmtId="43" fontId="7" fillId="0" borderId="16" xfId="1" applyFont="1" applyFill="1" applyBorder="1"/>
    <xf numFmtId="43" fontId="9" fillId="0" borderId="16" xfId="1" applyFont="1" applyFill="1" applyBorder="1"/>
    <xf numFmtId="0" fontId="9" fillId="0" borderId="16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43" fontId="9" fillId="0" borderId="2" xfId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/>
    </xf>
    <xf numFmtId="16" fontId="9" fillId="0" borderId="14" xfId="0" quotePrefix="1" applyNumberFormat="1" applyFont="1" applyFill="1" applyBorder="1" applyAlignment="1">
      <alignment horizontal="center"/>
    </xf>
    <xf numFmtId="16" fontId="9" fillId="0" borderId="15" xfId="0" quotePrefix="1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49" fontId="7" fillId="0" borderId="14" xfId="1" applyNumberFormat="1" applyFont="1" applyFill="1" applyBorder="1" applyAlignment="1">
      <alignment horizontal="center"/>
    </xf>
    <xf numFmtId="0" fontId="7" fillId="0" borderId="14" xfId="0" applyFont="1" applyFill="1" applyBorder="1" applyAlignment="1"/>
    <xf numFmtId="49" fontId="7" fillId="0" borderId="15" xfId="1" applyNumberFormat="1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43" fontId="7" fillId="0" borderId="16" xfId="1" applyFont="1" applyFill="1" applyBorder="1" applyAlignment="1">
      <alignment horizontal="center"/>
    </xf>
    <xf numFmtId="0" fontId="7" fillId="0" borderId="16" xfId="0" applyFont="1" applyFill="1" applyBorder="1" applyAlignment="1"/>
    <xf numFmtId="49" fontId="7" fillId="0" borderId="20" xfId="1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49" fontId="7" fillId="0" borderId="17" xfId="1" applyNumberFormat="1" applyFont="1" applyFill="1" applyBorder="1" applyAlignment="1">
      <alignment horizontal="center"/>
    </xf>
    <xf numFmtId="43" fontId="7" fillId="0" borderId="17" xfId="1" applyFont="1" applyFill="1" applyBorder="1" applyAlignment="1">
      <alignment horizontal="center"/>
    </xf>
    <xf numFmtId="0" fontId="9" fillId="0" borderId="15" xfId="0" applyFont="1" applyFill="1" applyBorder="1" applyAlignment="1"/>
    <xf numFmtId="0" fontId="9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right"/>
    </xf>
    <xf numFmtId="0" fontId="9" fillId="0" borderId="17" xfId="0" applyFont="1" applyFill="1" applyBorder="1" applyAlignment="1"/>
    <xf numFmtId="0" fontId="7" fillId="0" borderId="15" xfId="0" applyFont="1" applyFill="1" applyBorder="1" applyAlignment="1">
      <alignment horizontal="right"/>
    </xf>
    <xf numFmtId="43" fontId="7" fillId="0" borderId="15" xfId="1" applyFont="1" applyFill="1" applyBorder="1" applyAlignment="1">
      <alignment horizontal="left"/>
    </xf>
    <xf numFmtId="43" fontId="7" fillId="0" borderId="22" xfId="1" applyFont="1" applyFill="1" applyBorder="1" applyAlignment="1">
      <alignment horizontal="center"/>
    </xf>
    <xf numFmtId="0" fontId="7" fillId="0" borderId="24" xfId="0" applyFont="1" applyFill="1" applyBorder="1"/>
    <xf numFmtId="0" fontId="9" fillId="0" borderId="16" xfId="0" applyFont="1" applyFill="1" applyBorder="1" applyAlignment="1"/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5" xfId="0" applyFont="1" applyFill="1" applyBorder="1"/>
    <xf numFmtId="0" fontId="9" fillId="0" borderId="25" xfId="0" applyFont="1" applyFill="1" applyBorder="1" applyAlignment="1">
      <alignment horizontal="center"/>
    </xf>
    <xf numFmtId="49" fontId="7" fillId="0" borderId="26" xfId="1" applyNumberFormat="1" applyFont="1" applyFill="1" applyBorder="1" applyAlignment="1">
      <alignment horizontal="center"/>
    </xf>
    <xf numFmtId="0" fontId="7" fillId="0" borderId="25" xfId="0" applyFont="1" applyFill="1" applyBorder="1" applyAlignment="1"/>
    <xf numFmtId="0" fontId="7" fillId="0" borderId="15" xfId="0" applyFont="1" applyFill="1" applyBorder="1" applyAlignment="1">
      <alignment horizontal="center"/>
    </xf>
    <xf numFmtId="49" fontId="9" fillId="0" borderId="15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3" fontId="7" fillId="0" borderId="15" xfId="1" applyNumberFormat="1" applyFont="1" applyFill="1" applyBorder="1" applyAlignment="1">
      <alignment horizontal="center"/>
    </xf>
    <xf numFmtId="13" fontId="7" fillId="0" borderId="20" xfId="1" applyNumberFormat="1" applyFont="1" applyFill="1" applyBorder="1" applyAlignment="1">
      <alignment horizontal="center"/>
    </xf>
    <xf numFmtId="13" fontId="7" fillId="0" borderId="17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7" fillId="0" borderId="27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0" xfId="0" applyFont="1" applyAlignment="1">
      <alignment vertical="center"/>
    </xf>
    <xf numFmtId="15" fontId="9" fillId="0" borderId="15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43" fontId="21" fillId="0" borderId="17" xfId="1" applyFont="1" applyFill="1" applyBorder="1" applyAlignment="1">
      <alignment horizontal="center"/>
    </xf>
    <xf numFmtId="43" fontId="4" fillId="0" borderId="14" xfId="1" applyFont="1" applyFill="1" applyBorder="1" applyAlignment="1">
      <alignment horizontal="center"/>
    </xf>
    <xf numFmtId="43" fontId="4" fillId="0" borderId="15" xfId="1" applyFont="1" applyFill="1" applyBorder="1" applyAlignment="1">
      <alignment horizontal="center"/>
    </xf>
    <xf numFmtId="0" fontId="3" fillId="0" borderId="15" xfId="0" applyFont="1" applyFill="1" applyBorder="1" applyAlignment="1"/>
    <xf numFmtId="43" fontId="4" fillId="0" borderId="25" xfId="1" applyFont="1" applyFill="1" applyBorder="1" applyAlignment="1">
      <alignment horizontal="center"/>
    </xf>
    <xf numFmtId="0" fontId="4" fillId="0" borderId="15" xfId="0" applyFont="1" applyFill="1" applyBorder="1"/>
    <xf numFmtId="43" fontId="4" fillId="0" borderId="20" xfId="1" applyFont="1" applyFill="1" applyBorder="1" applyAlignment="1">
      <alignment horizontal="center"/>
    </xf>
    <xf numFmtId="43" fontId="4" fillId="0" borderId="17" xfId="1" applyFont="1" applyFill="1" applyBorder="1" applyAlignment="1">
      <alignment horizontal="center"/>
    </xf>
    <xf numFmtId="43" fontId="4" fillId="0" borderId="17" xfId="1" applyFont="1" applyFill="1" applyBorder="1" applyAlignment="1"/>
    <xf numFmtId="0" fontId="4" fillId="0" borderId="1" xfId="0" applyFont="1" applyBorder="1" applyAlignment="1">
      <alignment horizontal="center"/>
    </xf>
    <xf numFmtId="43" fontId="22" fillId="0" borderId="1" xfId="1" applyFont="1" applyBorder="1" applyAlignment="1">
      <alignment horizontal="center"/>
    </xf>
    <xf numFmtId="43" fontId="7" fillId="0" borderId="0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43" fontId="10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7" xfId="0" applyFont="1" applyFill="1" applyBorder="1" applyAlignment="1">
      <alignment horizontal="left"/>
    </xf>
    <xf numFmtId="43" fontId="9" fillId="0" borderId="15" xfId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22" fillId="0" borderId="1" xfId="0" applyFont="1" applyBorder="1" applyAlignment="1">
      <alignment horizontal="center"/>
    </xf>
    <xf numFmtId="12" fontId="9" fillId="0" borderId="15" xfId="1" applyNumberFormat="1" applyFont="1" applyFill="1" applyBorder="1" applyAlignment="1">
      <alignment horizontal="center"/>
    </xf>
    <xf numFmtId="49" fontId="7" fillId="0" borderId="8" xfId="1" applyNumberFormat="1" applyFont="1" applyFill="1" applyBorder="1" applyAlignment="1">
      <alignment horizontal="center"/>
    </xf>
    <xf numFmtId="12" fontId="7" fillId="0" borderId="1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" fontId="9" fillId="0" borderId="0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8" xfId="0" applyFont="1" applyFill="1" applyBorder="1"/>
    <xf numFmtId="0" fontId="7" fillId="0" borderId="10" xfId="0" applyFont="1" applyFill="1" applyBorder="1"/>
    <xf numFmtId="0" fontId="7" fillId="0" borderId="1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49" fontId="7" fillId="0" borderId="17" xfId="1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43" fontId="7" fillId="0" borderId="1" xfId="1" applyFont="1" applyFill="1" applyBorder="1" applyAlignment="1">
      <alignment horizontal="left"/>
    </xf>
    <xf numFmtId="49" fontId="7" fillId="0" borderId="17" xfId="1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9" xfId="0" applyFont="1" applyFill="1" applyBorder="1"/>
    <xf numFmtId="0" fontId="9" fillId="0" borderId="19" xfId="0" applyFont="1" applyFill="1" applyBorder="1" applyAlignment="1">
      <alignment horizontal="center"/>
    </xf>
    <xf numFmtId="43" fontId="4" fillId="0" borderId="19" xfId="1" applyFont="1" applyFill="1" applyBorder="1" applyAlignment="1">
      <alignment horizontal="center"/>
    </xf>
    <xf numFmtId="0" fontId="7" fillId="0" borderId="19" xfId="0" applyFont="1" applyFill="1" applyBorder="1" applyAlignment="1"/>
    <xf numFmtId="43" fontId="7" fillId="0" borderId="25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43" fontId="10" fillId="0" borderId="3" xfId="1" applyFont="1" applyFill="1" applyBorder="1" applyAlignment="1">
      <alignment horizontal="center"/>
    </xf>
    <xf numFmtId="0" fontId="10" fillId="0" borderId="3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43" fontId="9" fillId="0" borderId="2" xfId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49" fontId="7" fillId="0" borderId="17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13" fontId="7" fillId="0" borderId="10" xfId="1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43" fontId="7" fillId="0" borderId="1" xfId="1" applyFont="1" applyFill="1" applyBorder="1" applyAlignment="1">
      <alignment horizontal="right"/>
    </xf>
    <xf numFmtId="43" fontId="4" fillId="0" borderId="8" xfId="1" applyFont="1" applyFill="1" applyBorder="1" applyAlignment="1"/>
    <xf numFmtId="43" fontId="4" fillId="0" borderId="10" xfId="1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43" fontId="8" fillId="0" borderId="11" xfId="1" applyFont="1" applyFill="1" applyBorder="1" applyAlignment="1">
      <alignment horizontal="center"/>
    </xf>
    <xf numFmtId="0" fontId="12" fillId="0" borderId="11" xfId="0" applyFont="1" applyFill="1" applyBorder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9" fontId="9" fillId="0" borderId="25" xfId="1" applyNumberFormat="1" applyFont="1" applyFill="1" applyBorder="1" applyAlignment="1">
      <alignment horizontal="center"/>
    </xf>
    <xf numFmtId="49" fontId="9" fillId="0" borderId="19" xfId="1" applyNumberFormat="1" applyFont="1" applyFill="1" applyBorder="1" applyAlignment="1">
      <alignment horizontal="center"/>
    </xf>
    <xf numFmtId="43" fontId="7" fillId="0" borderId="25" xfId="1" applyFont="1" applyFill="1" applyBorder="1" applyAlignment="1"/>
    <xf numFmtId="0" fontId="7" fillId="0" borderId="25" xfId="0" applyFont="1" applyFill="1" applyBorder="1" applyAlignment="1">
      <alignment horizontal="left"/>
    </xf>
    <xf numFmtId="15" fontId="9" fillId="0" borderId="25" xfId="0" applyNumberFormat="1" applyFont="1" applyFill="1" applyBorder="1" applyAlignment="1">
      <alignment horizontal="center"/>
    </xf>
    <xf numFmtId="49" fontId="9" fillId="0" borderId="28" xfId="1" applyNumberFormat="1" applyFont="1" applyFill="1" applyBorder="1" applyAlignment="1">
      <alignment horizontal="center"/>
    </xf>
    <xf numFmtId="16" fontId="9" fillId="0" borderId="25" xfId="0" applyNumberFormat="1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8" xfId="0" applyFont="1" applyFill="1" applyBorder="1"/>
    <xf numFmtId="43" fontId="7" fillId="0" borderId="28" xfId="1" applyFont="1" applyFill="1" applyBorder="1" applyAlignment="1">
      <alignment horizontal="center"/>
    </xf>
    <xf numFmtId="16" fontId="9" fillId="0" borderId="28" xfId="0" applyNumberFormat="1" applyFont="1" applyFill="1" applyBorder="1" applyAlignment="1">
      <alignment horizontal="center"/>
    </xf>
    <xf numFmtId="43" fontId="8" fillId="0" borderId="3" xfId="1" applyFont="1" applyFill="1" applyBorder="1" applyAlignment="1">
      <alignment horizontal="center"/>
    </xf>
    <xf numFmtId="0" fontId="12" fillId="0" borderId="7" xfId="0" applyFont="1" applyFill="1" applyBorder="1"/>
    <xf numFmtId="0" fontId="13" fillId="0" borderId="15" xfId="0" applyFont="1" applyFill="1" applyBorder="1"/>
    <xf numFmtId="0" fontId="13" fillId="0" borderId="15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43" fontId="4" fillId="0" borderId="8" xfId="1" applyFont="1" applyFill="1" applyBorder="1"/>
    <xf numFmtId="12" fontId="7" fillId="0" borderId="10" xfId="1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3" fontId="7" fillId="0" borderId="2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49" fontId="7" fillId="0" borderId="25" xfId="1" applyNumberFormat="1" applyFont="1" applyFill="1" applyBorder="1" applyAlignment="1">
      <alignment horizontal="center"/>
    </xf>
    <xf numFmtId="0" fontId="9" fillId="0" borderId="25" xfId="0" applyFont="1" applyFill="1" applyBorder="1" applyAlignment="1">
      <alignment horizontal="left"/>
    </xf>
    <xf numFmtId="0" fontId="9" fillId="0" borderId="25" xfId="0" applyFont="1" applyFill="1" applyBorder="1" applyAlignment="1"/>
    <xf numFmtId="49" fontId="7" fillId="0" borderId="13" xfId="1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9" fillId="0" borderId="24" xfId="0" applyFont="1" applyFill="1" applyBorder="1" applyAlignment="1"/>
    <xf numFmtId="0" fontId="9" fillId="0" borderId="18" xfId="0" applyFont="1" applyFill="1" applyBorder="1" applyAlignment="1"/>
    <xf numFmtId="13" fontId="7" fillId="0" borderId="1" xfId="1" applyNumberFormat="1" applyFont="1" applyFill="1" applyBorder="1" applyAlignment="1">
      <alignment horizontal="right"/>
    </xf>
    <xf numFmtId="0" fontId="9" fillId="0" borderId="1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43" fontId="10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43" fontId="7" fillId="0" borderId="1" xfId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3" fontId="9" fillId="0" borderId="2" xfId="1" applyFont="1" applyFill="1" applyBorder="1" applyAlignment="1">
      <alignment horizontal="center" vertical="center"/>
    </xf>
    <xf numFmtId="0" fontId="0" fillId="0" borderId="3" xfId="0" applyFill="1" applyBorder="1" applyAlignment="1"/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43" fontId="7" fillId="0" borderId="2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7" fillId="0" borderId="6" xfId="0" applyFont="1" applyFill="1" applyBorder="1" applyAlignment="1"/>
    <xf numFmtId="0" fontId="7" fillId="0" borderId="7" xfId="0" applyFont="1" applyFill="1" applyBorder="1" applyAlignment="1"/>
    <xf numFmtId="43" fontId="9" fillId="0" borderId="2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3" fontId="4" fillId="0" borderId="0" xfId="0" applyNumberFormat="1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17" fontId="4" fillId="0" borderId="7" xfId="0" applyNumberFormat="1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7" fontId="4" fillId="0" borderId="8" xfId="0" applyNumberFormat="1" applyFont="1" applyBorder="1" applyAlignment="1">
      <alignment horizontal="center"/>
    </xf>
    <xf numFmtId="17" fontId="4" fillId="0" borderId="1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9" fillId="0" borderId="15" xfId="0" applyNumberFormat="1" applyFont="1" applyFill="1" applyBorder="1" applyAlignment="1"/>
    <xf numFmtId="49" fontId="7" fillId="0" borderId="15" xfId="0" applyNumberFormat="1" applyFont="1" applyFill="1" applyBorder="1"/>
    <xf numFmtId="49" fontId="7" fillId="0" borderId="15" xfId="0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"/>
  <sheetViews>
    <sheetView zoomScaleNormal="100" workbookViewId="0">
      <selection activeCell="K12" sqref="K12"/>
    </sheetView>
  </sheetViews>
  <sheetFormatPr defaultRowHeight="23.25" x14ac:dyDescent="0.5"/>
  <cols>
    <col min="1" max="1" width="3.875" style="23" customWidth="1"/>
    <col min="2" max="2" width="22.5" style="23" customWidth="1"/>
    <col min="3" max="3" width="11.875" style="26" customWidth="1"/>
    <col min="4" max="4" width="11.375" style="52" customWidth="1"/>
    <col min="5" max="5" width="10.25" style="52" customWidth="1"/>
    <col min="6" max="6" width="12" style="52" customWidth="1"/>
    <col min="7" max="7" width="19.25" style="26" customWidth="1"/>
    <col min="8" max="8" width="9.875" style="23" bestFit="1" customWidth="1"/>
    <col min="9" max="16384" width="9" style="23"/>
  </cols>
  <sheetData>
    <row r="1" spans="1:7" ht="26.1" customHeight="1" x14ac:dyDescent="0.55000000000000004">
      <c r="A1" s="379" t="s">
        <v>419</v>
      </c>
      <c r="B1" s="379"/>
      <c r="C1" s="379"/>
      <c r="D1" s="379"/>
      <c r="E1" s="379"/>
      <c r="F1" s="379"/>
      <c r="G1" s="379"/>
    </row>
    <row r="2" spans="1:7" ht="26.1" customHeight="1" x14ac:dyDescent="0.5">
      <c r="A2" s="380" t="s">
        <v>0</v>
      </c>
      <c r="B2" s="380"/>
      <c r="C2" s="380"/>
      <c r="D2" s="380"/>
      <c r="E2" s="380"/>
      <c r="F2" s="380"/>
      <c r="G2" s="380"/>
    </row>
    <row r="3" spans="1:7" ht="26.1" customHeight="1" x14ac:dyDescent="0.5"/>
    <row r="4" spans="1:7" ht="26.1" customHeight="1" x14ac:dyDescent="0.5">
      <c r="A4" s="117" t="s">
        <v>1</v>
      </c>
      <c r="B4" s="117" t="s">
        <v>2</v>
      </c>
      <c r="C4" s="119" t="s">
        <v>4</v>
      </c>
      <c r="D4" s="118" t="s">
        <v>5</v>
      </c>
      <c r="E4" s="371" t="s">
        <v>420</v>
      </c>
      <c r="F4" s="118" t="s">
        <v>6</v>
      </c>
      <c r="G4" s="117" t="s">
        <v>7</v>
      </c>
    </row>
    <row r="5" spans="1:7" ht="26.1" customHeight="1" x14ac:dyDescent="0.5">
      <c r="A5" s="120"/>
      <c r="B5" s="120"/>
      <c r="C5" s="122"/>
      <c r="D5" s="121"/>
      <c r="E5" s="372"/>
      <c r="F5" s="121" t="s">
        <v>8</v>
      </c>
      <c r="G5" s="123"/>
    </row>
    <row r="6" spans="1:7" ht="26.1" customHeight="1" x14ac:dyDescent="0.5">
      <c r="A6" s="353">
        <v>1</v>
      </c>
      <c r="B6" s="134" t="s">
        <v>9</v>
      </c>
      <c r="C6" s="167" t="s">
        <v>103</v>
      </c>
      <c r="D6" s="221">
        <v>720</v>
      </c>
      <c r="E6" s="168" t="s">
        <v>817</v>
      </c>
      <c r="F6" s="168" t="s">
        <v>818</v>
      </c>
      <c r="G6" s="169" t="s">
        <v>10</v>
      </c>
    </row>
    <row r="7" spans="1:7" ht="26.1" customHeight="1" x14ac:dyDescent="0.5">
      <c r="A7" s="351">
        <v>2</v>
      </c>
      <c r="B7" s="139" t="s">
        <v>11</v>
      </c>
      <c r="C7" s="350">
        <v>26</v>
      </c>
      <c r="D7" s="222">
        <v>503</v>
      </c>
      <c r="E7" s="170" t="s">
        <v>493</v>
      </c>
      <c r="F7" s="170" t="s">
        <v>492</v>
      </c>
      <c r="G7" s="144" t="s">
        <v>12</v>
      </c>
    </row>
    <row r="8" spans="1:7" ht="26.1" customHeight="1" x14ac:dyDescent="0.5">
      <c r="A8" s="351">
        <v>3</v>
      </c>
      <c r="B8" s="139" t="s">
        <v>13</v>
      </c>
      <c r="C8" s="350">
        <v>74</v>
      </c>
      <c r="D8" s="222">
        <v>810</v>
      </c>
      <c r="E8" s="203">
        <v>0.30645161290322581</v>
      </c>
      <c r="F8" s="170" t="s">
        <v>494</v>
      </c>
      <c r="G8" s="144" t="s">
        <v>14</v>
      </c>
    </row>
    <row r="9" spans="1:7" ht="26.1" customHeight="1" x14ac:dyDescent="0.5">
      <c r="A9" s="351">
        <v>4</v>
      </c>
      <c r="B9" s="139" t="s">
        <v>15</v>
      </c>
      <c r="C9" s="350">
        <v>58</v>
      </c>
      <c r="D9" s="222">
        <v>624</v>
      </c>
      <c r="E9" s="203">
        <v>0.59677419354838712</v>
      </c>
      <c r="F9" s="170" t="s">
        <v>495</v>
      </c>
      <c r="G9" s="144" t="s">
        <v>16</v>
      </c>
    </row>
    <row r="10" spans="1:7" ht="26.1" customHeight="1" x14ac:dyDescent="0.5">
      <c r="A10" s="351">
        <v>5</v>
      </c>
      <c r="B10" s="139" t="s">
        <v>17</v>
      </c>
      <c r="C10" s="350">
        <v>62</v>
      </c>
      <c r="D10" s="222">
        <v>360</v>
      </c>
      <c r="E10" s="170" t="s">
        <v>496</v>
      </c>
      <c r="F10" s="170" t="s">
        <v>497</v>
      </c>
      <c r="G10" s="144" t="s">
        <v>18</v>
      </c>
    </row>
    <row r="11" spans="1:7" ht="26.1" customHeight="1" x14ac:dyDescent="0.5">
      <c r="A11" s="351">
        <v>6</v>
      </c>
      <c r="B11" s="139" t="s">
        <v>19</v>
      </c>
      <c r="C11" s="350" t="s">
        <v>102</v>
      </c>
      <c r="D11" s="222">
        <v>2880</v>
      </c>
      <c r="E11" s="170" t="s">
        <v>498</v>
      </c>
      <c r="F11" s="170" t="s">
        <v>499</v>
      </c>
      <c r="G11" s="144" t="s">
        <v>20</v>
      </c>
    </row>
    <row r="12" spans="1:7" ht="26.1" customHeight="1" x14ac:dyDescent="0.5">
      <c r="A12" s="351">
        <v>7</v>
      </c>
      <c r="B12" s="139" t="s">
        <v>21</v>
      </c>
      <c r="C12" s="350" t="s">
        <v>101</v>
      </c>
      <c r="D12" s="222">
        <v>2880</v>
      </c>
      <c r="E12" s="170" t="s">
        <v>500</v>
      </c>
      <c r="F12" s="170" t="s">
        <v>501</v>
      </c>
      <c r="G12" s="144" t="s">
        <v>20</v>
      </c>
    </row>
    <row r="13" spans="1:7" ht="26.1" customHeight="1" x14ac:dyDescent="0.5">
      <c r="A13" s="351">
        <v>8</v>
      </c>
      <c r="B13" s="144" t="s">
        <v>147</v>
      </c>
      <c r="C13" s="350">
        <v>145</v>
      </c>
      <c r="D13" s="222">
        <v>7770</v>
      </c>
      <c r="E13" s="170" t="s">
        <v>693</v>
      </c>
      <c r="F13" s="170" t="s">
        <v>694</v>
      </c>
      <c r="G13" s="144" t="s">
        <v>100</v>
      </c>
    </row>
    <row r="14" spans="1:7" ht="26.1" customHeight="1" x14ac:dyDescent="0.5">
      <c r="A14" s="351">
        <v>9</v>
      </c>
      <c r="B14" s="144" t="s">
        <v>178</v>
      </c>
      <c r="C14" s="350">
        <v>146</v>
      </c>
      <c r="D14" s="222">
        <v>4050</v>
      </c>
      <c r="E14" s="170" t="s">
        <v>502</v>
      </c>
      <c r="F14" s="170" t="s">
        <v>503</v>
      </c>
      <c r="G14" s="145" t="s">
        <v>177</v>
      </c>
    </row>
    <row r="15" spans="1:7" ht="26.1" customHeight="1" x14ac:dyDescent="0.5">
      <c r="A15" s="351">
        <v>10</v>
      </c>
      <c r="B15" s="144" t="s">
        <v>160</v>
      </c>
      <c r="C15" s="350" t="s">
        <v>161</v>
      </c>
      <c r="D15" s="222">
        <v>1440</v>
      </c>
      <c r="E15" s="170" t="s">
        <v>504</v>
      </c>
      <c r="F15" s="170" t="s">
        <v>505</v>
      </c>
      <c r="G15" s="144" t="s">
        <v>162</v>
      </c>
    </row>
    <row r="16" spans="1:7" ht="26.1" customHeight="1" x14ac:dyDescent="0.5">
      <c r="A16" s="351">
        <v>11</v>
      </c>
      <c r="B16" s="144" t="s">
        <v>228</v>
      </c>
      <c r="C16" s="350">
        <v>64</v>
      </c>
      <c r="D16" s="222">
        <v>1567</v>
      </c>
      <c r="E16" s="170" t="s">
        <v>506</v>
      </c>
      <c r="F16" s="170" t="s">
        <v>507</v>
      </c>
      <c r="G16" s="144" t="s">
        <v>229</v>
      </c>
    </row>
    <row r="17" spans="1:7" ht="26.1" customHeight="1" x14ac:dyDescent="0.5">
      <c r="A17" s="351">
        <v>12</v>
      </c>
      <c r="B17" s="144" t="s">
        <v>225</v>
      </c>
      <c r="C17" s="350">
        <v>60</v>
      </c>
      <c r="D17" s="222">
        <v>8838</v>
      </c>
      <c r="E17" s="170" t="s">
        <v>728</v>
      </c>
      <c r="F17" s="170" t="s">
        <v>729</v>
      </c>
      <c r="G17" s="144" t="s">
        <v>25</v>
      </c>
    </row>
    <row r="18" spans="1:7" ht="26.1" customHeight="1" x14ac:dyDescent="0.5">
      <c r="A18" s="351"/>
      <c r="B18" s="144" t="s">
        <v>225</v>
      </c>
      <c r="C18" s="350"/>
      <c r="D18" s="222">
        <v>192</v>
      </c>
      <c r="E18" s="170" t="s">
        <v>730</v>
      </c>
      <c r="F18" s="170" t="s">
        <v>731</v>
      </c>
      <c r="G18" s="144" t="s">
        <v>18</v>
      </c>
    </row>
    <row r="19" spans="1:7" ht="26.1" customHeight="1" x14ac:dyDescent="0.5">
      <c r="A19" s="351">
        <v>13</v>
      </c>
      <c r="B19" s="139" t="s">
        <v>661</v>
      </c>
      <c r="C19" s="350">
        <v>142</v>
      </c>
      <c r="D19" s="222">
        <v>546</v>
      </c>
      <c r="E19" s="170" t="s">
        <v>508</v>
      </c>
      <c r="F19" s="170" t="s">
        <v>509</v>
      </c>
      <c r="G19" s="144" t="s">
        <v>12</v>
      </c>
    </row>
    <row r="20" spans="1:7" ht="26.1" customHeight="1" x14ac:dyDescent="0.5">
      <c r="A20" s="351">
        <v>14</v>
      </c>
      <c r="B20" s="139" t="s">
        <v>221</v>
      </c>
      <c r="C20" s="350" t="s">
        <v>191</v>
      </c>
      <c r="D20" s="222">
        <v>840</v>
      </c>
      <c r="E20" s="170" t="s">
        <v>695</v>
      </c>
      <c r="F20" s="170" t="s">
        <v>696</v>
      </c>
      <c r="G20" s="144" t="s">
        <v>100</v>
      </c>
    </row>
    <row r="21" spans="1:7" ht="26.1" customHeight="1" x14ac:dyDescent="0.5">
      <c r="A21" s="351">
        <v>15</v>
      </c>
      <c r="B21" s="148" t="s">
        <v>361</v>
      </c>
      <c r="C21" s="350">
        <v>168</v>
      </c>
      <c r="D21" s="222">
        <v>4050</v>
      </c>
      <c r="E21" s="170" t="s">
        <v>732</v>
      </c>
      <c r="F21" s="170" t="s">
        <v>733</v>
      </c>
      <c r="G21" s="144" t="s">
        <v>220</v>
      </c>
    </row>
    <row r="22" spans="1:7" ht="26.1" customHeight="1" x14ac:dyDescent="0.5">
      <c r="A22" s="351">
        <v>16</v>
      </c>
      <c r="B22" s="139" t="s">
        <v>284</v>
      </c>
      <c r="C22" s="350" t="s">
        <v>184</v>
      </c>
      <c r="D22" s="222">
        <v>900</v>
      </c>
      <c r="E22" s="170" t="s">
        <v>510</v>
      </c>
      <c r="F22" s="140" t="s">
        <v>511</v>
      </c>
      <c r="G22" s="144" t="s">
        <v>222</v>
      </c>
    </row>
    <row r="23" spans="1:7" ht="26.1" customHeight="1" x14ac:dyDescent="0.5">
      <c r="A23" s="351">
        <v>17</v>
      </c>
      <c r="B23" s="139" t="s">
        <v>236</v>
      </c>
      <c r="C23" s="350">
        <v>50</v>
      </c>
      <c r="D23" s="222">
        <v>450</v>
      </c>
      <c r="E23" s="170" t="s">
        <v>789</v>
      </c>
      <c r="F23" s="140" t="s">
        <v>790</v>
      </c>
      <c r="G23" s="144" t="s">
        <v>287</v>
      </c>
    </row>
    <row r="24" spans="1:7" ht="26.1" customHeight="1" x14ac:dyDescent="0.5">
      <c r="A24" s="351">
        <v>18</v>
      </c>
      <c r="B24" s="139" t="s">
        <v>285</v>
      </c>
      <c r="C24" s="350" t="s">
        <v>286</v>
      </c>
      <c r="D24" s="222">
        <v>1440</v>
      </c>
      <c r="E24" s="170" t="s">
        <v>734</v>
      </c>
      <c r="F24" s="140" t="s">
        <v>735</v>
      </c>
      <c r="G24" s="144" t="s">
        <v>288</v>
      </c>
    </row>
    <row r="25" spans="1:7" ht="26.1" customHeight="1" x14ac:dyDescent="0.5">
      <c r="A25" s="351">
        <v>19</v>
      </c>
      <c r="B25" s="139" t="s">
        <v>289</v>
      </c>
      <c r="C25" s="350" t="s">
        <v>290</v>
      </c>
      <c r="D25" s="222">
        <v>144</v>
      </c>
      <c r="E25" s="170" t="s">
        <v>512</v>
      </c>
      <c r="F25" s="140" t="s">
        <v>513</v>
      </c>
      <c r="G25" s="179" t="s">
        <v>18</v>
      </c>
    </row>
    <row r="26" spans="1:7" ht="26.1" customHeight="1" x14ac:dyDescent="0.5">
      <c r="A26" s="351">
        <v>20</v>
      </c>
      <c r="B26" s="139" t="s">
        <v>291</v>
      </c>
      <c r="C26" s="350" t="s">
        <v>195</v>
      </c>
      <c r="D26" s="222">
        <v>1440</v>
      </c>
      <c r="E26" s="170" t="s">
        <v>514</v>
      </c>
      <c r="F26" s="140" t="s">
        <v>515</v>
      </c>
      <c r="G26" s="179" t="s">
        <v>292</v>
      </c>
    </row>
    <row r="27" spans="1:7" ht="26.1" customHeight="1" x14ac:dyDescent="0.5">
      <c r="A27" s="351">
        <v>21</v>
      </c>
      <c r="B27" s="139" t="s">
        <v>761</v>
      </c>
      <c r="C27" s="350">
        <v>93</v>
      </c>
      <c r="D27" s="140">
        <v>108</v>
      </c>
      <c r="E27" s="170" t="s">
        <v>762</v>
      </c>
      <c r="F27" s="140" t="s">
        <v>763</v>
      </c>
      <c r="G27" s="179" t="s">
        <v>18</v>
      </c>
    </row>
    <row r="28" spans="1:7" ht="26.1" customHeight="1" x14ac:dyDescent="0.5">
      <c r="A28" s="351"/>
      <c r="B28" s="139"/>
      <c r="C28" s="350"/>
      <c r="D28" s="140"/>
      <c r="E28" s="140"/>
      <c r="F28" s="140"/>
      <c r="G28" s="350"/>
    </row>
    <row r="29" spans="1:7" ht="26.1" customHeight="1" x14ac:dyDescent="0.5">
      <c r="A29" s="351"/>
      <c r="B29" s="139"/>
      <c r="C29" s="350"/>
      <c r="D29" s="140"/>
      <c r="E29" s="140"/>
      <c r="F29" s="140"/>
      <c r="G29" s="350"/>
    </row>
    <row r="30" spans="1:7" s="40" customFormat="1" ht="26.1" customHeight="1" x14ac:dyDescent="0.5">
      <c r="A30" s="112"/>
      <c r="B30" s="130"/>
      <c r="C30" s="113" t="s">
        <v>22</v>
      </c>
      <c r="D30" s="73">
        <f>SUM(D6:D29)</f>
        <v>42552</v>
      </c>
      <c r="E30" s="73"/>
      <c r="F30" s="73"/>
      <c r="G30" s="115"/>
    </row>
    <row r="31" spans="1:7" ht="26.1" customHeight="1" x14ac:dyDescent="0.55000000000000004">
      <c r="A31" s="381" t="s">
        <v>419</v>
      </c>
      <c r="B31" s="381"/>
      <c r="C31" s="381"/>
      <c r="D31" s="381"/>
      <c r="E31" s="381"/>
      <c r="F31" s="381"/>
      <c r="G31" s="381"/>
    </row>
    <row r="32" spans="1:7" ht="26.1" customHeight="1" x14ac:dyDescent="0.5">
      <c r="A32" s="374" t="s">
        <v>23</v>
      </c>
      <c r="B32" s="374"/>
      <c r="C32" s="374"/>
      <c r="D32" s="374"/>
      <c r="E32" s="374"/>
      <c r="F32" s="374"/>
      <c r="G32" s="374"/>
    </row>
    <row r="33" spans="1:13" ht="26.1" customHeight="1" x14ac:dyDescent="0.5">
      <c r="A33" s="127"/>
      <c r="B33" s="127"/>
      <c r="C33" s="128"/>
      <c r="D33" s="129"/>
      <c r="E33" s="129"/>
      <c r="F33" s="129"/>
      <c r="G33" s="128"/>
    </row>
    <row r="34" spans="1:13" ht="26.1" customHeight="1" x14ac:dyDescent="0.5">
      <c r="A34" s="117" t="s">
        <v>1</v>
      </c>
      <c r="B34" s="117" t="s">
        <v>2</v>
      </c>
      <c r="C34" s="119" t="s">
        <v>4</v>
      </c>
      <c r="D34" s="118" t="s">
        <v>5</v>
      </c>
      <c r="E34" s="371" t="s">
        <v>421</v>
      </c>
      <c r="F34" s="124" t="s">
        <v>6</v>
      </c>
      <c r="G34" s="117" t="s">
        <v>7</v>
      </c>
    </row>
    <row r="35" spans="1:13" ht="26.1" customHeight="1" x14ac:dyDescent="0.5">
      <c r="A35" s="120"/>
      <c r="B35" s="120"/>
      <c r="C35" s="122"/>
      <c r="D35" s="121"/>
      <c r="E35" s="372"/>
      <c r="F35" s="125" t="s">
        <v>8</v>
      </c>
      <c r="G35" s="123"/>
    </row>
    <row r="36" spans="1:13" ht="26.1" customHeight="1" x14ac:dyDescent="0.5">
      <c r="A36" s="353">
        <v>1</v>
      </c>
      <c r="B36" s="134" t="s">
        <v>24</v>
      </c>
      <c r="C36" s="163" t="s">
        <v>134</v>
      </c>
      <c r="D36" s="221">
        <v>1475</v>
      </c>
      <c r="E36" s="206" t="s">
        <v>517</v>
      </c>
      <c r="F36" s="174" t="s">
        <v>518</v>
      </c>
      <c r="G36" s="169" t="s">
        <v>25</v>
      </c>
    </row>
    <row r="37" spans="1:13" ht="26.1" customHeight="1" x14ac:dyDescent="0.5">
      <c r="A37" s="351">
        <v>2</v>
      </c>
      <c r="B37" s="139" t="s">
        <v>26</v>
      </c>
      <c r="C37" s="341">
        <v>674</v>
      </c>
      <c r="D37" s="222">
        <v>960</v>
      </c>
      <c r="E37" s="170" t="s">
        <v>519</v>
      </c>
      <c r="F37" s="285" t="s">
        <v>520</v>
      </c>
      <c r="G37" s="144" t="s">
        <v>27</v>
      </c>
    </row>
    <row r="38" spans="1:13" ht="26.1" customHeight="1" x14ac:dyDescent="0.5">
      <c r="A38" s="351">
        <v>3</v>
      </c>
      <c r="B38" s="139" t="s">
        <v>28</v>
      </c>
      <c r="C38" s="350">
        <v>704</v>
      </c>
      <c r="D38" s="222">
        <v>608</v>
      </c>
      <c r="E38" s="205">
        <v>0.24193548387096775</v>
      </c>
      <c r="F38" s="205" t="s">
        <v>521</v>
      </c>
      <c r="G38" s="178" t="s">
        <v>29</v>
      </c>
    </row>
    <row r="39" spans="1:13" ht="26.1" customHeight="1" x14ac:dyDescent="0.5">
      <c r="A39" s="351">
        <v>4</v>
      </c>
      <c r="B39" s="139" t="s">
        <v>905</v>
      </c>
      <c r="C39" s="350" t="s">
        <v>135</v>
      </c>
      <c r="D39" s="222">
        <v>480</v>
      </c>
      <c r="E39" s="205">
        <v>0.45161290322580644</v>
      </c>
      <c r="F39" s="285" t="s">
        <v>522</v>
      </c>
      <c r="G39" s="144" t="s">
        <v>71</v>
      </c>
    </row>
    <row r="40" spans="1:13" ht="26.1" customHeight="1" x14ac:dyDescent="0.5">
      <c r="A40" s="351">
        <v>5</v>
      </c>
      <c r="B40" s="139" t="s">
        <v>30</v>
      </c>
      <c r="C40" s="350">
        <v>607</v>
      </c>
      <c r="D40" s="222">
        <v>2000</v>
      </c>
      <c r="E40" s="285" t="s">
        <v>819</v>
      </c>
      <c r="F40" s="285" t="s">
        <v>820</v>
      </c>
      <c r="G40" s="144" t="s">
        <v>25</v>
      </c>
    </row>
    <row r="41" spans="1:13" ht="26.1" customHeight="1" x14ac:dyDescent="0.5">
      <c r="A41" s="351">
        <v>6</v>
      </c>
      <c r="B41" s="139" t="s">
        <v>31</v>
      </c>
      <c r="C41" s="350">
        <v>732</v>
      </c>
      <c r="D41" s="222">
        <v>1853</v>
      </c>
      <c r="E41" s="285" t="s">
        <v>736</v>
      </c>
      <c r="F41" s="285" t="s">
        <v>737</v>
      </c>
      <c r="G41" s="144" t="s">
        <v>18</v>
      </c>
    </row>
    <row r="42" spans="1:13" ht="26.1" customHeight="1" x14ac:dyDescent="0.5">
      <c r="A42" s="351">
        <v>7</v>
      </c>
      <c r="B42" s="139" t="s">
        <v>32</v>
      </c>
      <c r="C42" s="179" t="s">
        <v>136</v>
      </c>
      <c r="D42" s="222">
        <v>6625</v>
      </c>
      <c r="E42" s="285" t="s">
        <v>662</v>
      </c>
      <c r="F42" s="285" t="s">
        <v>663</v>
      </c>
      <c r="G42" s="144" t="s">
        <v>33</v>
      </c>
    </row>
    <row r="43" spans="1:13" ht="26.1" customHeight="1" x14ac:dyDescent="0.5">
      <c r="A43" s="351"/>
      <c r="B43" s="139"/>
      <c r="C43" s="180" t="s">
        <v>137</v>
      </c>
      <c r="D43" s="223"/>
      <c r="E43" s="285"/>
      <c r="F43" s="181"/>
      <c r="G43" s="351"/>
    </row>
    <row r="44" spans="1:13" ht="26.1" customHeight="1" x14ac:dyDescent="0.5">
      <c r="A44" s="351">
        <v>8</v>
      </c>
      <c r="B44" s="139" t="s">
        <v>34</v>
      </c>
      <c r="C44" s="350">
        <v>929</v>
      </c>
      <c r="D44" s="222">
        <v>3285</v>
      </c>
      <c r="E44" s="285" t="s">
        <v>523</v>
      </c>
      <c r="F44" s="285" t="s">
        <v>524</v>
      </c>
      <c r="G44" s="144" t="s">
        <v>516</v>
      </c>
    </row>
    <row r="45" spans="1:13" ht="26.1" customHeight="1" x14ac:dyDescent="0.5">
      <c r="A45" s="351">
        <v>9</v>
      </c>
      <c r="B45" s="139" t="s">
        <v>35</v>
      </c>
      <c r="C45" s="350" t="s">
        <v>138</v>
      </c>
      <c r="D45" s="222">
        <v>4596</v>
      </c>
      <c r="E45" s="285" t="s">
        <v>454</v>
      </c>
      <c r="F45" s="285" t="s">
        <v>525</v>
      </c>
      <c r="G45" s="144" t="s">
        <v>18</v>
      </c>
    </row>
    <row r="46" spans="1:13" ht="26.1" customHeight="1" x14ac:dyDescent="0.5">
      <c r="A46" s="351">
        <v>10</v>
      </c>
      <c r="B46" s="139" t="s">
        <v>36</v>
      </c>
      <c r="C46" s="350" t="s">
        <v>372</v>
      </c>
      <c r="D46" s="222">
        <v>7500</v>
      </c>
      <c r="E46" s="285" t="s">
        <v>876</v>
      </c>
      <c r="F46" s="285" t="s">
        <v>877</v>
      </c>
      <c r="G46" s="144" t="s">
        <v>37</v>
      </c>
    </row>
    <row r="47" spans="1:13" ht="26.1" customHeight="1" x14ac:dyDescent="0.5">
      <c r="A47" s="375" t="s">
        <v>373</v>
      </c>
      <c r="B47" s="376"/>
      <c r="C47" s="376"/>
      <c r="D47" s="376"/>
      <c r="E47" s="377"/>
      <c r="F47" s="285"/>
      <c r="G47" s="351"/>
      <c r="I47" s="375"/>
      <c r="J47" s="376"/>
      <c r="K47" s="376"/>
      <c r="L47" s="376"/>
      <c r="M47" s="377"/>
    </row>
    <row r="48" spans="1:13" ht="26.1" customHeight="1" x14ac:dyDescent="0.5">
      <c r="A48" s="139"/>
      <c r="B48" s="139" t="s">
        <v>36</v>
      </c>
      <c r="C48" s="350" t="s">
        <v>371</v>
      </c>
      <c r="D48" s="222">
        <v>7091</v>
      </c>
      <c r="E48" s="285" t="s">
        <v>878</v>
      </c>
      <c r="F48" s="285" t="s">
        <v>879</v>
      </c>
      <c r="G48" s="351" t="s">
        <v>33</v>
      </c>
    </row>
    <row r="49" spans="1:7" ht="26.1" customHeight="1" x14ac:dyDescent="0.5">
      <c r="A49" s="351">
        <v>11</v>
      </c>
      <c r="B49" s="144" t="s">
        <v>38</v>
      </c>
      <c r="C49" s="350">
        <v>677</v>
      </c>
      <c r="D49" s="222">
        <v>192</v>
      </c>
      <c r="E49" s="285" t="s">
        <v>526</v>
      </c>
      <c r="F49" s="285" t="s">
        <v>527</v>
      </c>
      <c r="G49" s="144" t="s">
        <v>39</v>
      </c>
    </row>
    <row r="50" spans="1:7" ht="26.1" customHeight="1" x14ac:dyDescent="0.5">
      <c r="A50" s="351">
        <v>12</v>
      </c>
      <c r="B50" s="139" t="s">
        <v>40</v>
      </c>
      <c r="C50" s="350">
        <v>327</v>
      </c>
      <c r="D50" s="222">
        <v>1969</v>
      </c>
      <c r="E50" s="285" t="s">
        <v>528</v>
      </c>
      <c r="F50" s="285" t="s">
        <v>529</v>
      </c>
      <c r="G50" s="144" t="s">
        <v>18</v>
      </c>
    </row>
    <row r="51" spans="1:7" ht="26.1" customHeight="1" x14ac:dyDescent="0.5">
      <c r="A51" s="351">
        <v>13</v>
      </c>
      <c r="B51" s="139" t="s">
        <v>41</v>
      </c>
      <c r="C51" s="350">
        <v>909</v>
      </c>
      <c r="D51" s="222">
        <v>1080</v>
      </c>
      <c r="E51" s="285" t="s">
        <v>530</v>
      </c>
      <c r="F51" s="285" t="s">
        <v>531</v>
      </c>
      <c r="G51" s="144" t="s">
        <v>18</v>
      </c>
    </row>
    <row r="52" spans="1:7" ht="26.1" customHeight="1" x14ac:dyDescent="0.5">
      <c r="A52" s="351">
        <v>14</v>
      </c>
      <c r="B52" s="139" t="s">
        <v>42</v>
      </c>
      <c r="C52" s="350">
        <v>449</v>
      </c>
      <c r="D52" s="222">
        <v>203</v>
      </c>
      <c r="E52" s="285" t="s">
        <v>532</v>
      </c>
      <c r="F52" s="285" t="s">
        <v>533</v>
      </c>
      <c r="G52" s="144" t="s">
        <v>18</v>
      </c>
    </row>
    <row r="53" spans="1:7" ht="26.1" customHeight="1" x14ac:dyDescent="0.5">
      <c r="A53" s="351">
        <v>15</v>
      </c>
      <c r="B53" s="139" t="s">
        <v>43</v>
      </c>
      <c r="C53" s="350">
        <v>173</v>
      </c>
      <c r="D53" s="222">
        <v>4500</v>
      </c>
      <c r="E53" s="285" t="s">
        <v>764</v>
      </c>
      <c r="F53" s="285" t="s">
        <v>765</v>
      </c>
      <c r="G53" s="144" t="s">
        <v>25</v>
      </c>
    </row>
    <row r="54" spans="1:7" ht="26.1" customHeight="1" x14ac:dyDescent="0.5">
      <c r="A54" s="351"/>
      <c r="B54" s="144" t="s">
        <v>43</v>
      </c>
      <c r="C54" s="350">
        <v>173</v>
      </c>
      <c r="D54" s="222">
        <v>504</v>
      </c>
      <c r="E54" s="285" t="s">
        <v>766</v>
      </c>
      <c r="F54" s="285" t="s">
        <v>767</v>
      </c>
      <c r="G54" s="144" t="s">
        <v>18</v>
      </c>
    </row>
    <row r="55" spans="1:7" ht="26.1" customHeight="1" x14ac:dyDescent="0.5">
      <c r="A55" s="351">
        <v>16</v>
      </c>
      <c r="B55" s="139" t="s">
        <v>44</v>
      </c>
      <c r="C55" s="350">
        <v>66</v>
      </c>
      <c r="D55" s="222">
        <v>675</v>
      </c>
      <c r="E55" s="285" t="s">
        <v>668</v>
      </c>
      <c r="F55" s="285" t="s">
        <v>669</v>
      </c>
      <c r="G55" s="144" t="s">
        <v>45</v>
      </c>
    </row>
    <row r="56" spans="1:7" ht="26.1" customHeight="1" x14ac:dyDescent="0.5">
      <c r="A56" s="351"/>
      <c r="B56" s="139" t="s">
        <v>44</v>
      </c>
      <c r="C56" s="350">
        <v>66</v>
      </c>
      <c r="D56" s="222">
        <v>12575</v>
      </c>
      <c r="E56" s="285" t="s">
        <v>666</v>
      </c>
      <c r="F56" s="285" t="s">
        <v>667</v>
      </c>
      <c r="G56" s="144" t="s">
        <v>46</v>
      </c>
    </row>
    <row r="57" spans="1:7" ht="26.1" customHeight="1" x14ac:dyDescent="0.5">
      <c r="A57" s="351">
        <v>17</v>
      </c>
      <c r="B57" s="139" t="s">
        <v>47</v>
      </c>
      <c r="C57" s="350">
        <v>285</v>
      </c>
      <c r="D57" s="222">
        <v>192</v>
      </c>
      <c r="E57" s="285" t="s">
        <v>768</v>
      </c>
      <c r="F57" s="285" t="s">
        <v>769</v>
      </c>
      <c r="G57" s="144" t="s">
        <v>18</v>
      </c>
    </row>
    <row r="58" spans="1:7" ht="26.1" customHeight="1" x14ac:dyDescent="0.5">
      <c r="A58" s="351">
        <v>18</v>
      </c>
      <c r="B58" s="139" t="s">
        <v>48</v>
      </c>
      <c r="C58" s="350">
        <v>158</v>
      </c>
      <c r="D58" s="222">
        <v>1200</v>
      </c>
      <c r="E58" s="285" t="s">
        <v>534</v>
      </c>
      <c r="F58" s="285" t="s">
        <v>535</v>
      </c>
      <c r="G58" s="144" t="s">
        <v>49</v>
      </c>
    </row>
    <row r="59" spans="1:7" ht="26.1" customHeight="1" x14ac:dyDescent="0.5">
      <c r="A59" s="351">
        <v>19</v>
      </c>
      <c r="B59" s="197" t="s">
        <v>50</v>
      </c>
      <c r="C59" s="195">
        <v>165</v>
      </c>
      <c r="D59" s="224">
        <v>4250</v>
      </c>
      <c r="E59" s="285" t="s">
        <v>821</v>
      </c>
      <c r="F59" s="196" t="s">
        <v>822</v>
      </c>
      <c r="G59" s="197" t="s">
        <v>25</v>
      </c>
    </row>
    <row r="60" spans="1:7" ht="26.1" customHeight="1" x14ac:dyDescent="0.5">
      <c r="A60" s="351"/>
      <c r="B60" s="197" t="s">
        <v>50</v>
      </c>
      <c r="C60" s="350">
        <v>165</v>
      </c>
      <c r="D60" s="222">
        <v>300</v>
      </c>
      <c r="E60" s="285" t="s">
        <v>823</v>
      </c>
      <c r="F60" s="285" t="s">
        <v>824</v>
      </c>
      <c r="G60" s="144" t="s">
        <v>18</v>
      </c>
    </row>
    <row r="61" spans="1:7" ht="26.1" customHeight="1" x14ac:dyDescent="0.5">
      <c r="A61" s="117" t="s">
        <v>1</v>
      </c>
      <c r="B61" s="117" t="s">
        <v>2</v>
      </c>
      <c r="C61" s="119" t="s">
        <v>4</v>
      </c>
      <c r="D61" s="118" t="s">
        <v>5</v>
      </c>
      <c r="E61" s="371" t="s">
        <v>421</v>
      </c>
      <c r="F61" s="124" t="s">
        <v>6</v>
      </c>
      <c r="G61" s="117" t="s">
        <v>7</v>
      </c>
    </row>
    <row r="62" spans="1:7" ht="26.1" customHeight="1" x14ac:dyDescent="0.5">
      <c r="A62" s="120"/>
      <c r="B62" s="120"/>
      <c r="C62" s="122"/>
      <c r="D62" s="121"/>
      <c r="E62" s="372"/>
      <c r="F62" s="125" t="s">
        <v>8</v>
      </c>
      <c r="G62" s="123"/>
    </row>
    <row r="63" spans="1:7" ht="26.1" customHeight="1" x14ac:dyDescent="0.5">
      <c r="A63" s="351">
        <v>20</v>
      </c>
      <c r="B63" s="144" t="s">
        <v>51</v>
      </c>
      <c r="C63" s="350">
        <v>473</v>
      </c>
      <c r="D63" s="222">
        <v>768</v>
      </c>
      <c r="E63" s="285" t="s">
        <v>825</v>
      </c>
      <c r="F63" s="285" t="s">
        <v>826</v>
      </c>
      <c r="G63" s="144" t="s">
        <v>18</v>
      </c>
    </row>
    <row r="64" spans="1:7" ht="26.1" customHeight="1" x14ac:dyDescent="0.5">
      <c r="A64" s="351">
        <v>21</v>
      </c>
      <c r="B64" s="139" t="s">
        <v>209</v>
      </c>
      <c r="C64" s="350">
        <v>316</v>
      </c>
      <c r="D64" s="222">
        <v>3174</v>
      </c>
      <c r="E64" s="285" t="s">
        <v>536</v>
      </c>
      <c r="F64" s="285" t="s">
        <v>537</v>
      </c>
      <c r="G64" s="144" t="s">
        <v>52</v>
      </c>
    </row>
    <row r="65" spans="1:7" ht="26.1" customHeight="1" x14ac:dyDescent="0.5">
      <c r="A65" s="351"/>
      <c r="B65" s="139" t="s">
        <v>209</v>
      </c>
      <c r="C65" s="350">
        <v>916</v>
      </c>
      <c r="D65" s="222">
        <v>150</v>
      </c>
      <c r="E65" s="285" t="s">
        <v>538</v>
      </c>
      <c r="F65" s="285" t="s">
        <v>539</v>
      </c>
      <c r="G65" s="144" t="s">
        <v>166</v>
      </c>
    </row>
    <row r="66" spans="1:7" ht="26.1" customHeight="1" x14ac:dyDescent="0.5">
      <c r="A66" s="351">
        <v>22</v>
      </c>
      <c r="B66" s="139" t="s">
        <v>139</v>
      </c>
      <c r="C66" s="350">
        <v>840</v>
      </c>
      <c r="D66" s="222">
        <v>192</v>
      </c>
      <c r="E66" s="285" t="s">
        <v>483</v>
      </c>
      <c r="F66" s="285" t="s">
        <v>540</v>
      </c>
      <c r="G66" s="144" t="s">
        <v>140</v>
      </c>
    </row>
    <row r="67" spans="1:7" ht="26.1" customHeight="1" x14ac:dyDescent="0.5">
      <c r="A67" s="351">
        <v>23</v>
      </c>
      <c r="B67" s="139" t="s">
        <v>697</v>
      </c>
      <c r="C67" s="341">
        <v>185</v>
      </c>
      <c r="D67" s="222">
        <v>270</v>
      </c>
      <c r="E67" s="285" t="s">
        <v>698</v>
      </c>
      <c r="F67" s="285" t="s">
        <v>699</v>
      </c>
      <c r="G67" s="144" t="s">
        <v>18</v>
      </c>
    </row>
    <row r="68" spans="1:7" ht="26.1" customHeight="1" x14ac:dyDescent="0.5">
      <c r="A68" s="351">
        <v>24</v>
      </c>
      <c r="B68" s="139" t="s">
        <v>106</v>
      </c>
      <c r="C68" s="341">
        <v>181</v>
      </c>
      <c r="D68" s="222">
        <v>1913</v>
      </c>
      <c r="E68" s="285" t="s">
        <v>541</v>
      </c>
      <c r="F68" s="285" t="s">
        <v>542</v>
      </c>
      <c r="G68" s="144" t="s">
        <v>151</v>
      </c>
    </row>
    <row r="69" spans="1:7" ht="26.1" customHeight="1" x14ac:dyDescent="0.5">
      <c r="A69" s="351">
        <v>25</v>
      </c>
      <c r="B69" s="144" t="s">
        <v>150</v>
      </c>
      <c r="C69" s="350">
        <v>779</v>
      </c>
      <c r="D69" s="222">
        <v>600</v>
      </c>
      <c r="E69" s="285" t="s">
        <v>543</v>
      </c>
      <c r="F69" s="285" t="s">
        <v>544</v>
      </c>
      <c r="G69" s="144" t="s">
        <v>18</v>
      </c>
    </row>
    <row r="70" spans="1:7" ht="26.1" customHeight="1" x14ac:dyDescent="0.5">
      <c r="A70" s="351">
        <v>26</v>
      </c>
      <c r="B70" s="139" t="s">
        <v>148</v>
      </c>
      <c r="C70" s="350">
        <v>349</v>
      </c>
      <c r="D70" s="222">
        <v>638</v>
      </c>
      <c r="E70" s="285" t="s">
        <v>700</v>
      </c>
      <c r="F70" s="285" t="s">
        <v>701</v>
      </c>
      <c r="G70" s="144" t="s">
        <v>18</v>
      </c>
    </row>
    <row r="71" spans="1:7" ht="26.1" customHeight="1" x14ac:dyDescent="0.5">
      <c r="A71" s="351"/>
      <c r="B71" s="139" t="s">
        <v>148</v>
      </c>
      <c r="C71" s="350">
        <v>349</v>
      </c>
      <c r="D71" s="222">
        <v>1440</v>
      </c>
      <c r="E71" s="285" t="s">
        <v>702</v>
      </c>
      <c r="F71" s="285" t="s">
        <v>703</v>
      </c>
      <c r="G71" s="144" t="s">
        <v>149</v>
      </c>
    </row>
    <row r="72" spans="1:7" ht="26.1" customHeight="1" x14ac:dyDescent="0.5">
      <c r="A72" s="351">
        <v>27</v>
      </c>
      <c r="B72" s="139" t="s">
        <v>146</v>
      </c>
      <c r="C72" s="350">
        <v>126</v>
      </c>
      <c r="D72" s="222">
        <v>4500</v>
      </c>
      <c r="E72" s="285" t="s">
        <v>791</v>
      </c>
      <c r="F72" s="177" t="s">
        <v>792</v>
      </c>
      <c r="G72" s="178" t="s">
        <v>46</v>
      </c>
    </row>
    <row r="73" spans="1:7" ht="26.1" customHeight="1" x14ac:dyDescent="0.5">
      <c r="A73" s="351">
        <v>28</v>
      </c>
      <c r="B73" s="139" t="s">
        <v>144</v>
      </c>
      <c r="C73" s="341">
        <v>663</v>
      </c>
      <c r="D73" s="222">
        <v>5100</v>
      </c>
      <c r="E73" s="285" t="s">
        <v>664</v>
      </c>
      <c r="F73" s="285" t="s">
        <v>665</v>
      </c>
      <c r="G73" s="144" t="s">
        <v>145</v>
      </c>
    </row>
    <row r="74" spans="1:7" ht="26.1" customHeight="1" x14ac:dyDescent="0.5">
      <c r="A74" s="351">
        <v>29</v>
      </c>
      <c r="B74" s="139" t="s">
        <v>180</v>
      </c>
      <c r="C74" s="350">
        <v>558</v>
      </c>
      <c r="D74" s="222">
        <v>252</v>
      </c>
      <c r="E74" s="285" t="s">
        <v>704</v>
      </c>
      <c r="F74" s="285" t="s">
        <v>705</v>
      </c>
      <c r="G74" s="145" t="s">
        <v>181</v>
      </c>
    </row>
    <row r="75" spans="1:7" ht="26.1" customHeight="1" x14ac:dyDescent="0.5">
      <c r="A75" s="351">
        <v>30</v>
      </c>
      <c r="B75" s="139" t="s">
        <v>770</v>
      </c>
      <c r="C75" s="350">
        <v>340</v>
      </c>
      <c r="D75" s="222">
        <v>338</v>
      </c>
      <c r="E75" s="285" t="s">
        <v>771</v>
      </c>
      <c r="F75" s="285" t="s">
        <v>772</v>
      </c>
      <c r="G75" s="145" t="s">
        <v>179</v>
      </c>
    </row>
    <row r="76" spans="1:7" ht="26.1" customHeight="1" x14ac:dyDescent="0.5">
      <c r="A76" s="351">
        <v>31</v>
      </c>
      <c r="B76" s="139" t="s">
        <v>176</v>
      </c>
      <c r="C76" s="350">
        <v>918</v>
      </c>
      <c r="D76" s="222">
        <v>4050</v>
      </c>
      <c r="E76" s="285" t="s">
        <v>468</v>
      </c>
      <c r="F76" s="285" t="s">
        <v>469</v>
      </c>
      <c r="G76" s="145" t="s">
        <v>177</v>
      </c>
    </row>
    <row r="77" spans="1:7" ht="26.1" customHeight="1" x14ac:dyDescent="0.5">
      <c r="A77" s="351">
        <v>32</v>
      </c>
      <c r="B77" s="139" t="s">
        <v>173</v>
      </c>
      <c r="C77" s="350">
        <v>225</v>
      </c>
      <c r="D77" s="222">
        <v>1260</v>
      </c>
      <c r="E77" s="285" t="s">
        <v>827</v>
      </c>
      <c r="F77" s="285" t="s">
        <v>828</v>
      </c>
      <c r="G77" s="144" t="s">
        <v>174</v>
      </c>
    </row>
    <row r="78" spans="1:7" ht="26.1" customHeight="1" x14ac:dyDescent="0.5">
      <c r="A78" s="351">
        <v>33</v>
      </c>
      <c r="B78" s="139" t="s">
        <v>172</v>
      </c>
      <c r="C78" s="350">
        <v>381</v>
      </c>
      <c r="D78" s="222">
        <v>360</v>
      </c>
      <c r="E78" s="285" t="s">
        <v>545</v>
      </c>
      <c r="F78" s="285" t="s">
        <v>546</v>
      </c>
      <c r="G78" s="144" t="s">
        <v>18</v>
      </c>
    </row>
    <row r="79" spans="1:7" ht="26.1" customHeight="1" x14ac:dyDescent="0.5">
      <c r="A79" s="351">
        <v>34</v>
      </c>
      <c r="B79" s="139" t="s">
        <v>170</v>
      </c>
      <c r="C79" s="350">
        <v>8</v>
      </c>
      <c r="D79" s="222">
        <v>720</v>
      </c>
      <c r="E79" s="285" t="s">
        <v>841</v>
      </c>
      <c r="F79" s="177" t="s">
        <v>842</v>
      </c>
      <c r="G79" s="178" t="s">
        <v>171</v>
      </c>
    </row>
    <row r="80" spans="1:7" ht="26.1" customHeight="1" x14ac:dyDescent="0.5">
      <c r="A80" s="351">
        <v>35</v>
      </c>
      <c r="B80" s="139" t="s">
        <v>169</v>
      </c>
      <c r="C80" s="350">
        <v>693</v>
      </c>
      <c r="D80" s="222">
        <v>675</v>
      </c>
      <c r="E80" s="285" t="s">
        <v>829</v>
      </c>
      <c r="F80" s="285" t="s">
        <v>830</v>
      </c>
      <c r="G80" s="144" t="s">
        <v>18</v>
      </c>
    </row>
    <row r="81" spans="1:7" ht="26.1" customHeight="1" x14ac:dyDescent="0.5">
      <c r="A81" s="351">
        <v>36</v>
      </c>
      <c r="B81" s="139" t="s">
        <v>164</v>
      </c>
      <c r="C81" s="350">
        <v>804</v>
      </c>
      <c r="D81" s="222">
        <v>4968</v>
      </c>
      <c r="E81" s="285" t="s">
        <v>831</v>
      </c>
      <c r="F81" s="285" t="s">
        <v>832</v>
      </c>
      <c r="G81" s="144" t="s">
        <v>165</v>
      </c>
    </row>
    <row r="82" spans="1:7" ht="26.1" customHeight="1" x14ac:dyDescent="0.5">
      <c r="A82" s="351">
        <v>37</v>
      </c>
      <c r="B82" s="139" t="s">
        <v>163</v>
      </c>
      <c r="C82" s="350">
        <v>316</v>
      </c>
      <c r="D82" s="222">
        <v>4500</v>
      </c>
      <c r="E82" s="285" t="s">
        <v>738</v>
      </c>
      <c r="F82" s="285" t="s">
        <v>739</v>
      </c>
      <c r="G82" s="144" t="s">
        <v>46</v>
      </c>
    </row>
    <row r="83" spans="1:7" ht="26.1" customHeight="1" x14ac:dyDescent="0.5">
      <c r="A83" s="351">
        <v>38</v>
      </c>
      <c r="B83" s="139" t="s">
        <v>157</v>
      </c>
      <c r="C83" s="350" t="s">
        <v>159</v>
      </c>
      <c r="D83" s="222">
        <v>6000</v>
      </c>
      <c r="E83" s="285" t="s">
        <v>740</v>
      </c>
      <c r="F83" s="285" t="s">
        <v>741</v>
      </c>
      <c r="G83" s="144" t="s">
        <v>33</v>
      </c>
    </row>
    <row r="84" spans="1:7" ht="26.1" customHeight="1" x14ac:dyDescent="0.5">
      <c r="A84" s="351"/>
      <c r="B84" s="139" t="s">
        <v>158</v>
      </c>
      <c r="C84" s="350" t="s">
        <v>155</v>
      </c>
      <c r="D84" s="222"/>
      <c r="E84" s="285"/>
      <c r="F84" s="285"/>
      <c r="G84" s="144"/>
    </row>
    <row r="85" spans="1:7" ht="26.1" customHeight="1" x14ac:dyDescent="0.5">
      <c r="A85" s="351">
        <v>39</v>
      </c>
      <c r="B85" s="139" t="s">
        <v>156</v>
      </c>
      <c r="C85" s="350" t="s">
        <v>159</v>
      </c>
      <c r="D85" s="222">
        <v>8039</v>
      </c>
      <c r="E85" s="285" t="s">
        <v>843</v>
      </c>
      <c r="F85" s="285" t="s">
        <v>844</v>
      </c>
      <c r="G85" s="144" t="s">
        <v>33</v>
      </c>
    </row>
    <row r="86" spans="1:7" ht="26.1" customHeight="1" x14ac:dyDescent="0.5">
      <c r="A86" s="351">
        <v>40</v>
      </c>
      <c r="B86" s="194" t="s">
        <v>153</v>
      </c>
      <c r="C86" s="195">
        <v>910</v>
      </c>
      <c r="D86" s="224">
        <v>1200</v>
      </c>
      <c r="E86" s="196" t="s">
        <v>547</v>
      </c>
      <c r="F86" s="196" t="s">
        <v>548</v>
      </c>
      <c r="G86" s="197" t="s">
        <v>154</v>
      </c>
    </row>
    <row r="87" spans="1:7" ht="26.1" customHeight="1" x14ac:dyDescent="0.5">
      <c r="A87" s="193">
        <v>41</v>
      </c>
      <c r="B87" s="194" t="s">
        <v>152</v>
      </c>
      <c r="C87" s="195">
        <v>314</v>
      </c>
      <c r="D87" s="224">
        <v>375</v>
      </c>
      <c r="E87" s="196" t="s">
        <v>549</v>
      </c>
      <c r="F87" s="196" t="s">
        <v>550</v>
      </c>
      <c r="G87" s="197" t="s">
        <v>18</v>
      </c>
    </row>
    <row r="88" spans="1:7" ht="26.1" customHeight="1" x14ac:dyDescent="0.5">
      <c r="A88" s="193">
        <v>42</v>
      </c>
      <c r="B88" s="139" t="s">
        <v>232</v>
      </c>
      <c r="C88" s="350">
        <v>586</v>
      </c>
      <c r="D88" s="222">
        <v>4500</v>
      </c>
      <c r="E88" s="285" t="s">
        <v>706</v>
      </c>
      <c r="F88" s="285" t="s">
        <v>707</v>
      </c>
      <c r="G88" s="144" t="s">
        <v>233</v>
      </c>
    </row>
    <row r="89" spans="1:7" ht="26.1" customHeight="1" x14ac:dyDescent="0.5">
      <c r="A89" s="351">
        <v>43</v>
      </c>
      <c r="B89" s="261" t="s">
        <v>231</v>
      </c>
      <c r="C89" s="262">
        <v>116</v>
      </c>
      <c r="D89" s="263">
        <v>450</v>
      </c>
      <c r="E89" s="207" t="s">
        <v>708</v>
      </c>
      <c r="F89" s="207" t="s">
        <v>709</v>
      </c>
      <c r="G89" s="264" t="s">
        <v>18</v>
      </c>
    </row>
    <row r="90" spans="1:7" ht="26.1" customHeight="1" x14ac:dyDescent="0.5">
      <c r="A90" s="219">
        <v>44</v>
      </c>
      <c r="B90" s="139" t="s">
        <v>193</v>
      </c>
      <c r="C90" s="350">
        <v>860</v>
      </c>
      <c r="D90" s="222">
        <v>720</v>
      </c>
      <c r="E90" s="285" t="s">
        <v>551</v>
      </c>
      <c r="F90" s="285" t="s">
        <v>552</v>
      </c>
      <c r="G90" s="145" t="s">
        <v>149</v>
      </c>
    </row>
    <row r="91" spans="1:7" ht="26.1" customHeight="1" x14ac:dyDescent="0.5">
      <c r="A91" s="117" t="s">
        <v>1</v>
      </c>
      <c r="B91" s="117" t="s">
        <v>2</v>
      </c>
      <c r="C91" s="119" t="s">
        <v>4</v>
      </c>
      <c r="D91" s="118" t="s">
        <v>5</v>
      </c>
      <c r="E91" s="371" t="s">
        <v>422</v>
      </c>
      <c r="F91" s="118" t="s">
        <v>6</v>
      </c>
      <c r="G91" s="117" t="s">
        <v>7</v>
      </c>
    </row>
    <row r="92" spans="1:7" ht="26.1" customHeight="1" x14ac:dyDescent="0.5">
      <c r="A92" s="120"/>
      <c r="B92" s="120"/>
      <c r="C92" s="122"/>
      <c r="D92" s="121"/>
      <c r="E92" s="378"/>
      <c r="F92" s="121" t="s">
        <v>8</v>
      </c>
      <c r="G92" s="123"/>
    </row>
    <row r="93" spans="1:7" ht="26.1" customHeight="1" x14ac:dyDescent="0.5">
      <c r="A93" s="351">
        <v>44</v>
      </c>
      <c r="B93" s="139" t="s">
        <v>230</v>
      </c>
      <c r="C93" s="351">
        <v>309</v>
      </c>
      <c r="D93" s="225">
        <v>600</v>
      </c>
      <c r="E93" s="285" t="s">
        <v>773</v>
      </c>
      <c r="F93" s="351" t="s">
        <v>774</v>
      </c>
      <c r="G93" s="139" t="s">
        <v>18</v>
      </c>
    </row>
    <row r="94" spans="1:7" ht="26.1" customHeight="1" x14ac:dyDescent="0.5">
      <c r="A94" s="351">
        <v>45</v>
      </c>
      <c r="B94" s="139" t="s">
        <v>226</v>
      </c>
      <c r="C94" s="351">
        <v>812</v>
      </c>
      <c r="D94" s="222">
        <v>1554</v>
      </c>
      <c r="E94" s="285" t="s">
        <v>833</v>
      </c>
      <c r="F94" s="351" t="s">
        <v>834</v>
      </c>
      <c r="G94" s="139" t="s">
        <v>409</v>
      </c>
    </row>
    <row r="95" spans="1:7" ht="26.1" customHeight="1" x14ac:dyDescent="0.5">
      <c r="A95" s="351"/>
      <c r="B95" s="139" t="s">
        <v>226</v>
      </c>
      <c r="C95" s="351"/>
      <c r="D95" s="222">
        <v>4500</v>
      </c>
      <c r="E95" s="285" t="s">
        <v>845</v>
      </c>
      <c r="F95" s="349" t="s">
        <v>846</v>
      </c>
      <c r="G95" s="139" t="s">
        <v>25</v>
      </c>
    </row>
    <row r="96" spans="1:7" ht="26.1" customHeight="1" x14ac:dyDescent="0.5">
      <c r="A96" s="351">
        <v>46</v>
      </c>
      <c r="B96" s="139" t="s">
        <v>219</v>
      </c>
      <c r="C96" s="350">
        <v>848</v>
      </c>
      <c r="D96" s="222">
        <v>450</v>
      </c>
      <c r="E96" s="285" t="s">
        <v>710</v>
      </c>
      <c r="F96" s="285" t="s">
        <v>711</v>
      </c>
      <c r="G96" s="144" t="s">
        <v>218</v>
      </c>
    </row>
    <row r="97" spans="1:7" ht="26.1" customHeight="1" x14ac:dyDescent="0.5">
      <c r="A97" s="351">
        <v>47</v>
      </c>
      <c r="B97" s="139" t="s">
        <v>293</v>
      </c>
      <c r="C97" s="350"/>
      <c r="D97" s="222">
        <v>5400</v>
      </c>
      <c r="E97" s="285" t="s">
        <v>776</v>
      </c>
      <c r="F97" s="285" t="s">
        <v>777</v>
      </c>
      <c r="G97" s="144" t="s">
        <v>175</v>
      </c>
    </row>
    <row r="98" spans="1:7" ht="26.1" customHeight="1" x14ac:dyDescent="0.5">
      <c r="A98" s="351"/>
      <c r="B98" s="139" t="s">
        <v>775</v>
      </c>
      <c r="C98" s="350"/>
      <c r="D98" s="222">
        <v>135</v>
      </c>
      <c r="E98" s="285" t="s">
        <v>779</v>
      </c>
      <c r="F98" s="285" t="s">
        <v>778</v>
      </c>
      <c r="G98" s="144"/>
    </row>
    <row r="99" spans="1:7" ht="26.1" customHeight="1" x14ac:dyDescent="0.5">
      <c r="A99" s="351">
        <v>48</v>
      </c>
      <c r="B99" s="139" t="s">
        <v>107</v>
      </c>
      <c r="C99" s="350">
        <v>252</v>
      </c>
      <c r="D99" s="222">
        <v>158</v>
      </c>
      <c r="E99" s="285" t="s">
        <v>455</v>
      </c>
      <c r="F99" s="285" t="s">
        <v>456</v>
      </c>
      <c r="G99" s="178" t="s">
        <v>294</v>
      </c>
    </row>
    <row r="100" spans="1:7" ht="26.1" customHeight="1" x14ac:dyDescent="0.5">
      <c r="A100" s="351">
        <v>49</v>
      </c>
      <c r="B100" s="139" t="s">
        <v>295</v>
      </c>
      <c r="C100" s="350">
        <v>366</v>
      </c>
      <c r="D100" s="222">
        <v>120</v>
      </c>
      <c r="E100" s="285" t="s">
        <v>712</v>
      </c>
      <c r="F100" s="285" t="s">
        <v>713</v>
      </c>
      <c r="G100" s="144" t="s">
        <v>239</v>
      </c>
    </row>
    <row r="101" spans="1:7" ht="26.1" customHeight="1" x14ac:dyDescent="0.5">
      <c r="A101" s="351">
        <v>50</v>
      </c>
      <c r="B101" s="148" t="s">
        <v>423</v>
      </c>
      <c r="C101" s="350">
        <v>310</v>
      </c>
      <c r="D101" s="222">
        <v>495</v>
      </c>
      <c r="E101" s="285" t="s">
        <v>743</v>
      </c>
      <c r="F101" s="285" t="s">
        <v>471</v>
      </c>
      <c r="G101" s="144" t="s">
        <v>222</v>
      </c>
    </row>
    <row r="102" spans="1:7" ht="26.1" customHeight="1" x14ac:dyDescent="0.5">
      <c r="A102" s="351">
        <v>51</v>
      </c>
      <c r="B102" s="139" t="s">
        <v>296</v>
      </c>
      <c r="C102" s="350">
        <v>917</v>
      </c>
      <c r="D102" s="222">
        <v>10750</v>
      </c>
      <c r="E102" s="285" t="s">
        <v>523</v>
      </c>
      <c r="F102" s="285" t="s">
        <v>524</v>
      </c>
      <c r="G102" s="144" t="s">
        <v>553</v>
      </c>
    </row>
    <row r="103" spans="1:7" ht="26.1" customHeight="1" x14ac:dyDescent="0.5">
      <c r="A103" s="351">
        <v>52</v>
      </c>
      <c r="B103" s="139" t="s">
        <v>297</v>
      </c>
      <c r="C103" s="350">
        <v>750</v>
      </c>
      <c r="D103" s="222">
        <v>180</v>
      </c>
      <c r="E103" s="285" t="s">
        <v>554</v>
      </c>
      <c r="F103" s="285" t="s">
        <v>555</v>
      </c>
      <c r="G103" s="144" t="s">
        <v>298</v>
      </c>
    </row>
    <row r="104" spans="1:7" ht="26.1" customHeight="1" x14ac:dyDescent="0.5">
      <c r="A104" s="351">
        <v>53</v>
      </c>
      <c r="B104" s="139" t="s">
        <v>299</v>
      </c>
      <c r="C104" s="350">
        <v>226</v>
      </c>
      <c r="D104" s="222">
        <v>1125</v>
      </c>
      <c r="E104" s="285" t="s">
        <v>793</v>
      </c>
      <c r="F104" s="285" t="s">
        <v>660</v>
      </c>
      <c r="G104" s="144" t="s">
        <v>46</v>
      </c>
    </row>
    <row r="105" spans="1:7" ht="26.1" customHeight="1" x14ac:dyDescent="0.5">
      <c r="A105" s="351">
        <v>54</v>
      </c>
      <c r="B105" s="139" t="s">
        <v>300</v>
      </c>
      <c r="C105" s="350">
        <v>305</v>
      </c>
      <c r="D105" s="222">
        <v>1575</v>
      </c>
      <c r="E105" s="285" t="s">
        <v>714</v>
      </c>
      <c r="F105" s="285" t="s">
        <v>715</v>
      </c>
      <c r="G105" s="144" t="s">
        <v>25</v>
      </c>
    </row>
    <row r="106" spans="1:7" ht="26.1" customHeight="1" x14ac:dyDescent="0.5">
      <c r="A106" s="351">
        <v>55</v>
      </c>
      <c r="B106" s="139" t="s">
        <v>301</v>
      </c>
      <c r="C106" s="350">
        <v>103</v>
      </c>
      <c r="D106" s="222">
        <v>300</v>
      </c>
      <c r="E106" s="285" t="s">
        <v>556</v>
      </c>
      <c r="F106" s="285" t="s">
        <v>557</v>
      </c>
      <c r="G106" s="144" t="s">
        <v>302</v>
      </c>
    </row>
    <row r="107" spans="1:7" ht="26.1" customHeight="1" x14ac:dyDescent="0.5">
      <c r="A107" s="351">
        <v>56</v>
      </c>
      <c r="B107" s="139" t="s">
        <v>794</v>
      </c>
      <c r="C107" s="350">
        <v>316</v>
      </c>
      <c r="D107" s="222">
        <v>3475</v>
      </c>
      <c r="E107" s="285" t="s">
        <v>744</v>
      </c>
      <c r="F107" s="285" t="s">
        <v>745</v>
      </c>
      <c r="G107" s="144" t="s">
        <v>25</v>
      </c>
    </row>
    <row r="108" spans="1:7" ht="26.1" customHeight="1" x14ac:dyDescent="0.5">
      <c r="A108" s="351">
        <v>57</v>
      </c>
      <c r="B108" s="139" t="s">
        <v>303</v>
      </c>
      <c r="C108" s="350">
        <v>359</v>
      </c>
      <c r="D108" s="222">
        <v>2625</v>
      </c>
      <c r="E108" s="285" t="s">
        <v>746</v>
      </c>
      <c r="F108" s="285" t="s">
        <v>747</v>
      </c>
      <c r="G108" s="144" t="s">
        <v>46</v>
      </c>
    </row>
    <row r="109" spans="1:7" ht="26.1" customHeight="1" x14ac:dyDescent="0.5">
      <c r="A109" s="351">
        <v>58</v>
      </c>
      <c r="B109" s="139" t="s">
        <v>304</v>
      </c>
      <c r="C109" s="350">
        <v>979</v>
      </c>
      <c r="D109" s="222">
        <v>1200</v>
      </c>
      <c r="E109" s="285" t="s">
        <v>748</v>
      </c>
      <c r="F109" s="285" t="s">
        <v>749</v>
      </c>
      <c r="G109" s="144" t="s">
        <v>305</v>
      </c>
    </row>
    <row r="110" spans="1:7" ht="26.1" customHeight="1" x14ac:dyDescent="0.5">
      <c r="A110" s="351">
        <v>59</v>
      </c>
      <c r="B110" s="139" t="s">
        <v>466</v>
      </c>
      <c r="C110" s="350">
        <v>721</v>
      </c>
      <c r="D110" s="140">
        <v>42830</v>
      </c>
      <c r="E110" s="285" t="s">
        <v>470</v>
      </c>
      <c r="F110" s="285" t="s">
        <v>471</v>
      </c>
      <c r="G110" s="178" t="s">
        <v>467</v>
      </c>
    </row>
    <row r="111" spans="1:7" ht="26.1" customHeight="1" x14ac:dyDescent="0.5">
      <c r="A111" s="351">
        <v>60</v>
      </c>
      <c r="B111" s="139" t="s">
        <v>558</v>
      </c>
      <c r="C111" s="350">
        <v>567</v>
      </c>
      <c r="D111" s="140">
        <v>360</v>
      </c>
      <c r="E111" s="285" t="s">
        <v>559</v>
      </c>
      <c r="F111" s="285" t="s">
        <v>560</v>
      </c>
      <c r="G111" s="144" t="s">
        <v>18</v>
      </c>
    </row>
    <row r="112" spans="1:7" ht="26.1" customHeight="1" x14ac:dyDescent="0.5">
      <c r="A112" s="351">
        <v>61</v>
      </c>
      <c r="B112" s="139" t="s">
        <v>561</v>
      </c>
      <c r="C112" s="350">
        <v>322</v>
      </c>
      <c r="D112" s="140">
        <v>600</v>
      </c>
      <c r="E112" s="285" t="s">
        <v>562</v>
      </c>
      <c r="F112" s="285" t="s">
        <v>563</v>
      </c>
      <c r="G112" s="144" t="s">
        <v>18</v>
      </c>
    </row>
    <row r="113" spans="1:7" ht="26.1" customHeight="1" x14ac:dyDescent="0.5">
      <c r="A113" s="351">
        <v>62</v>
      </c>
      <c r="B113" s="139" t="s">
        <v>564</v>
      </c>
      <c r="C113" s="350">
        <v>270</v>
      </c>
      <c r="D113" s="140">
        <v>216</v>
      </c>
      <c r="E113" s="285" t="s">
        <v>565</v>
      </c>
      <c r="F113" s="285" t="s">
        <v>566</v>
      </c>
      <c r="G113" s="144" t="s">
        <v>567</v>
      </c>
    </row>
    <row r="114" spans="1:7" ht="26.1" customHeight="1" x14ac:dyDescent="0.5">
      <c r="A114" s="351">
        <v>63</v>
      </c>
      <c r="B114" s="139" t="s">
        <v>716</v>
      </c>
      <c r="C114" s="350" t="s">
        <v>717</v>
      </c>
      <c r="D114" s="140">
        <v>6875</v>
      </c>
      <c r="E114" s="285" t="s">
        <v>718</v>
      </c>
      <c r="F114" s="285" t="s">
        <v>719</v>
      </c>
      <c r="G114" s="144" t="s">
        <v>365</v>
      </c>
    </row>
    <row r="115" spans="1:7" ht="26.1" customHeight="1" x14ac:dyDescent="0.5">
      <c r="A115" s="351">
        <v>64</v>
      </c>
      <c r="B115" s="139" t="s">
        <v>847</v>
      </c>
      <c r="C115" s="350">
        <v>561</v>
      </c>
      <c r="D115" s="140">
        <v>4200</v>
      </c>
      <c r="E115" s="285" t="s">
        <v>848</v>
      </c>
      <c r="F115" s="285" t="s">
        <v>849</v>
      </c>
      <c r="G115" s="144" t="s">
        <v>365</v>
      </c>
    </row>
    <row r="116" spans="1:7" ht="26.1" customHeight="1" x14ac:dyDescent="0.5">
      <c r="A116" s="351">
        <v>65</v>
      </c>
      <c r="B116" s="194" t="s">
        <v>850</v>
      </c>
      <c r="C116" s="195">
        <v>165</v>
      </c>
      <c r="D116" s="265">
        <v>360</v>
      </c>
      <c r="E116" s="196" t="s">
        <v>851</v>
      </c>
      <c r="F116" s="196" t="s">
        <v>828</v>
      </c>
      <c r="G116" s="197" t="s">
        <v>18</v>
      </c>
    </row>
    <row r="117" spans="1:7" ht="26.1" customHeight="1" x14ac:dyDescent="0.5">
      <c r="A117" s="351">
        <v>66</v>
      </c>
      <c r="B117" s="139" t="s">
        <v>852</v>
      </c>
      <c r="C117" s="350">
        <v>898</v>
      </c>
      <c r="D117" s="140">
        <v>480</v>
      </c>
      <c r="E117" s="285" t="s">
        <v>853</v>
      </c>
      <c r="F117" s="285" t="s">
        <v>854</v>
      </c>
      <c r="G117" s="144" t="s">
        <v>855</v>
      </c>
    </row>
    <row r="118" spans="1:7" ht="26.1" customHeight="1" x14ac:dyDescent="0.5">
      <c r="A118" s="193">
        <v>67</v>
      </c>
      <c r="B118" s="194" t="s">
        <v>972</v>
      </c>
      <c r="C118" s="195" t="s">
        <v>973</v>
      </c>
      <c r="D118" s="265">
        <v>480</v>
      </c>
      <c r="E118" s="196" t="s">
        <v>974</v>
      </c>
      <c r="F118" s="196" t="s">
        <v>975</v>
      </c>
      <c r="G118" s="197" t="s">
        <v>976</v>
      </c>
    </row>
    <row r="119" spans="1:7" ht="26.1" customHeight="1" x14ac:dyDescent="0.5">
      <c r="A119" s="351"/>
      <c r="B119" s="139"/>
      <c r="C119" s="350"/>
      <c r="D119" s="140"/>
      <c r="E119" s="285"/>
      <c r="F119" s="285"/>
      <c r="G119" s="144"/>
    </row>
    <row r="120" spans="1:7" ht="26.1" customHeight="1" x14ac:dyDescent="0.5">
      <c r="A120" s="266"/>
      <c r="B120" s="266"/>
      <c r="C120" s="266" t="s">
        <v>22</v>
      </c>
      <c r="D120" s="267">
        <f>SUM(D36:D119)</f>
        <v>212308</v>
      </c>
      <c r="E120" s="267"/>
      <c r="F120" s="267"/>
      <c r="G120" s="268"/>
    </row>
    <row r="121" spans="1:7" s="40" customFormat="1" ht="26.1" customHeight="1" x14ac:dyDescent="0.55000000000000004">
      <c r="A121" s="373" t="s">
        <v>419</v>
      </c>
      <c r="B121" s="373"/>
      <c r="C121" s="373"/>
      <c r="D121" s="373"/>
      <c r="E121" s="373"/>
      <c r="F121" s="373"/>
      <c r="G121" s="373"/>
    </row>
    <row r="122" spans="1:7" ht="26.1" customHeight="1" x14ac:dyDescent="0.5">
      <c r="A122" s="374" t="s">
        <v>53</v>
      </c>
      <c r="B122" s="374"/>
      <c r="C122" s="374"/>
      <c r="D122" s="374"/>
      <c r="E122" s="374"/>
      <c r="F122" s="374"/>
      <c r="G122" s="374"/>
    </row>
    <row r="123" spans="1:7" ht="26.1" customHeight="1" x14ac:dyDescent="0.5">
      <c r="A123" s="127"/>
      <c r="B123" s="127"/>
      <c r="C123" s="128"/>
      <c r="D123" s="129"/>
      <c r="E123" s="129"/>
      <c r="F123" s="129"/>
      <c r="G123" s="128"/>
    </row>
    <row r="124" spans="1:7" ht="26.1" customHeight="1" x14ac:dyDescent="0.5">
      <c r="A124" s="117" t="s">
        <v>1</v>
      </c>
      <c r="B124" s="117" t="s">
        <v>2</v>
      </c>
      <c r="C124" s="119" t="s">
        <v>4</v>
      </c>
      <c r="D124" s="118" t="s">
        <v>5</v>
      </c>
      <c r="E124" s="371" t="s">
        <v>420</v>
      </c>
      <c r="F124" s="124" t="s">
        <v>6</v>
      </c>
      <c r="G124" s="117" t="s">
        <v>7</v>
      </c>
    </row>
    <row r="125" spans="1:7" ht="26.1" customHeight="1" x14ac:dyDescent="0.5">
      <c r="A125" s="120"/>
      <c r="B125" s="120"/>
      <c r="C125" s="122"/>
      <c r="D125" s="121"/>
      <c r="E125" s="372"/>
      <c r="F125" s="125" t="s">
        <v>8</v>
      </c>
      <c r="G125" s="123"/>
    </row>
    <row r="126" spans="1:7" ht="26.1" customHeight="1" x14ac:dyDescent="0.5">
      <c r="A126" s="353">
        <v>1</v>
      </c>
      <c r="B126" s="134" t="s">
        <v>54</v>
      </c>
      <c r="C126" s="167">
        <v>95</v>
      </c>
      <c r="D126" s="221">
        <v>188</v>
      </c>
      <c r="E126" s="206" t="s">
        <v>568</v>
      </c>
      <c r="F126" s="174" t="s">
        <v>569</v>
      </c>
      <c r="G126" s="169" t="s">
        <v>18</v>
      </c>
    </row>
    <row r="127" spans="1:7" ht="26.1" customHeight="1" x14ac:dyDescent="0.5">
      <c r="A127" s="351">
        <v>2</v>
      </c>
      <c r="B127" s="139" t="s">
        <v>55</v>
      </c>
      <c r="C127" s="350">
        <v>55</v>
      </c>
      <c r="D127" s="222">
        <v>10500</v>
      </c>
      <c r="E127" s="170" t="s">
        <v>472</v>
      </c>
      <c r="F127" s="285" t="s">
        <v>473</v>
      </c>
      <c r="G127" s="178" t="s">
        <v>182</v>
      </c>
    </row>
    <row r="128" spans="1:7" ht="26.1" customHeight="1" x14ac:dyDescent="0.5">
      <c r="A128" s="351"/>
      <c r="B128" s="139" t="s">
        <v>306</v>
      </c>
      <c r="C128" s="350"/>
      <c r="D128" s="222"/>
      <c r="E128" s="170"/>
      <c r="F128" s="285"/>
      <c r="G128" s="182"/>
    </row>
    <row r="129" spans="1:7" ht="26.1" customHeight="1" x14ac:dyDescent="0.5">
      <c r="A129" s="351">
        <v>3</v>
      </c>
      <c r="B129" s="139" t="s">
        <v>56</v>
      </c>
      <c r="C129" s="350">
        <v>244</v>
      </c>
      <c r="D129" s="222">
        <v>270</v>
      </c>
      <c r="E129" s="170" t="s">
        <v>570</v>
      </c>
      <c r="F129" s="285" t="s">
        <v>571</v>
      </c>
      <c r="G129" s="144" t="s">
        <v>18</v>
      </c>
    </row>
    <row r="130" spans="1:7" ht="26.1" customHeight="1" x14ac:dyDescent="0.5">
      <c r="A130" s="351">
        <v>4</v>
      </c>
      <c r="B130" s="139" t="s">
        <v>57</v>
      </c>
      <c r="C130" s="350">
        <v>101</v>
      </c>
      <c r="D130" s="222">
        <v>450</v>
      </c>
      <c r="E130" s="170" t="s">
        <v>573</v>
      </c>
      <c r="F130" s="285" t="s">
        <v>574</v>
      </c>
      <c r="G130" s="144" t="s">
        <v>18</v>
      </c>
    </row>
    <row r="131" spans="1:7" ht="26.1" customHeight="1" x14ac:dyDescent="0.5">
      <c r="A131" s="351">
        <v>5</v>
      </c>
      <c r="B131" s="144" t="s">
        <v>58</v>
      </c>
      <c r="C131" s="350">
        <v>10</v>
      </c>
      <c r="D131" s="222">
        <v>360</v>
      </c>
      <c r="E131" s="170" t="s">
        <v>575</v>
      </c>
      <c r="F131" s="285" t="s">
        <v>576</v>
      </c>
      <c r="G131" s="144" t="s">
        <v>10</v>
      </c>
    </row>
    <row r="132" spans="1:7" ht="26.1" customHeight="1" x14ac:dyDescent="0.5">
      <c r="A132" s="351">
        <v>6</v>
      </c>
      <c r="B132" s="139" t="s">
        <v>59</v>
      </c>
      <c r="C132" s="350">
        <v>72</v>
      </c>
      <c r="D132" s="222">
        <v>150</v>
      </c>
      <c r="E132" s="170" t="s">
        <v>577</v>
      </c>
      <c r="F132" s="285" t="s">
        <v>578</v>
      </c>
      <c r="G132" s="144" t="s">
        <v>18</v>
      </c>
    </row>
    <row r="133" spans="1:7" ht="26.1" customHeight="1" x14ac:dyDescent="0.5">
      <c r="A133" s="351">
        <v>7</v>
      </c>
      <c r="B133" s="139" t="s">
        <v>60</v>
      </c>
      <c r="C133" s="350">
        <v>340</v>
      </c>
      <c r="D133" s="222">
        <v>1967</v>
      </c>
      <c r="E133" s="170" t="s">
        <v>579</v>
      </c>
      <c r="F133" s="285" t="s">
        <v>580</v>
      </c>
      <c r="G133" s="144" t="s">
        <v>52</v>
      </c>
    </row>
    <row r="134" spans="1:7" ht="26.1" customHeight="1" x14ac:dyDescent="0.5">
      <c r="A134" s="351">
        <v>8</v>
      </c>
      <c r="B134" s="139" t="s">
        <v>141</v>
      </c>
      <c r="C134" s="350">
        <v>304</v>
      </c>
      <c r="D134" s="222">
        <v>576</v>
      </c>
      <c r="E134" s="170" t="s">
        <v>457</v>
      </c>
      <c r="F134" s="285" t="s">
        <v>474</v>
      </c>
      <c r="G134" s="144" t="s">
        <v>29</v>
      </c>
    </row>
    <row r="135" spans="1:7" ht="26.1" customHeight="1" x14ac:dyDescent="0.5">
      <c r="A135" s="351">
        <v>9</v>
      </c>
      <c r="B135" s="139" t="s">
        <v>224</v>
      </c>
      <c r="C135" s="350">
        <v>213</v>
      </c>
      <c r="D135" s="222">
        <v>150</v>
      </c>
      <c r="E135" s="170" t="s">
        <v>581</v>
      </c>
      <c r="F135" s="285" t="s">
        <v>582</v>
      </c>
      <c r="G135" s="144" t="s">
        <v>18</v>
      </c>
    </row>
    <row r="136" spans="1:7" ht="26.1" customHeight="1" x14ac:dyDescent="0.5">
      <c r="A136" s="351">
        <v>10</v>
      </c>
      <c r="B136" s="139" t="s">
        <v>192</v>
      </c>
      <c r="C136" s="350">
        <v>179</v>
      </c>
      <c r="D136" s="222">
        <v>360</v>
      </c>
      <c r="E136" s="170" t="s">
        <v>458</v>
      </c>
      <c r="F136" s="285" t="s">
        <v>475</v>
      </c>
      <c r="G136" s="183" t="s">
        <v>29</v>
      </c>
    </row>
    <row r="137" spans="1:7" ht="26.1" customHeight="1" x14ac:dyDescent="0.5">
      <c r="A137" s="351">
        <v>11</v>
      </c>
      <c r="B137" s="139" t="s">
        <v>363</v>
      </c>
      <c r="C137" s="350" t="s">
        <v>364</v>
      </c>
      <c r="D137" s="222">
        <v>68195</v>
      </c>
      <c r="E137" s="285" t="s">
        <v>720</v>
      </c>
      <c r="F137" s="177" t="s">
        <v>721</v>
      </c>
      <c r="G137" s="179" t="s">
        <v>365</v>
      </c>
    </row>
    <row r="138" spans="1:7" ht="26.1" customHeight="1" x14ac:dyDescent="0.5">
      <c r="A138" s="351"/>
      <c r="B138" s="139" t="s">
        <v>572</v>
      </c>
      <c r="C138" s="350"/>
      <c r="D138" s="222">
        <v>1705</v>
      </c>
      <c r="E138" s="285"/>
      <c r="F138" s="177" t="s">
        <v>722</v>
      </c>
      <c r="G138" s="179" t="s">
        <v>723</v>
      </c>
    </row>
    <row r="139" spans="1:7" ht="26.1" customHeight="1" x14ac:dyDescent="0.5">
      <c r="A139" s="351">
        <v>12</v>
      </c>
      <c r="B139" s="139" t="s">
        <v>856</v>
      </c>
      <c r="C139" s="350"/>
      <c r="D139" s="222">
        <v>5000</v>
      </c>
      <c r="E139" s="285" t="s">
        <v>857</v>
      </c>
      <c r="F139" s="205" t="s">
        <v>858</v>
      </c>
      <c r="G139" s="179" t="s">
        <v>859</v>
      </c>
    </row>
    <row r="140" spans="1:7" ht="26.1" customHeight="1" x14ac:dyDescent="0.5">
      <c r="A140" s="351">
        <v>13</v>
      </c>
      <c r="B140" s="139" t="s">
        <v>883</v>
      </c>
      <c r="C140" s="350"/>
      <c r="D140" s="222">
        <v>16845</v>
      </c>
      <c r="E140" s="285" t="s">
        <v>977</v>
      </c>
      <c r="F140" s="177" t="s">
        <v>978</v>
      </c>
      <c r="G140" s="179" t="s">
        <v>859</v>
      </c>
    </row>
    <row r="141" spans="1:7" ht="26.1" customHeight="1" x14ac:dyDescent="0.5">
      <c r="A141" s="351"/>
      <c r="B141" s="139"/>
      <c r="C141" s="350"/>
      <c r="D141" s="140"/>
      <c r="E141" s="177"/>
      <c r="F141" s="177"/>
      <c r="G141" s="350"/>
    </row>
    <row r="142" spans="1:7" ht="26.1" customHeight="1" x14ac:dyDescent="0.5">
      <c r="A142" s="351"/>
      <c r="B142" s="139"/>
      <c r="C142" s="350"/>
      <c r="D142" s="140"/>
      <c r="E142" s="177"/>
      <c r="F142" s="177"/>
      <c r="G142" s="350"/>
    </row>
    <row r="143" spans="1:7" ht="26.1" customHeight="1" x14ac:dyDescent="0.5">
      <c r="A143" s="351"/>
      <c r="B143" s="139"/>
      <c r="C143" s="350"/>
      <c r="D143" s="140"/>
      <c r="E143" s="177"/>
      <c r="F143" s="177"/>
      <c r="G143" s="350"/>
    </row>
    <row r="144" spans="1:7" ht="26.1" customHeight="1" x14ac:dyDescent="0.5">
      <c r="A144" s="351"/>
      <c r="B144" s="139"/>
      <c r="C144" s="350"/>
      <c r="D144" s="140"/>
      <c r="E144" s="177"/>
      <c r="F144" s="177"/>
      <c r="G144" s="350"/>
    </row>
    <row r="145" spans="1:7" ht="26.1" customHeight="1" x14ac:dyDescent="0.5">
      <c r="A145" s="351"/>
      <c r="B145" s="139"/>
      <c r="C145" s="350"/>
      <c r="D145" s="140"/>
      <c r="E145" s="177"/>
      <c r="F145" s="177"/>
      <c r="G145" s="350"/>
    </row>
    <row r="146" spans="1:7" ht="26.1" customHeight="1" x14ac:dyDescent="0.5">
      <c r="A146" s="351"/>
      <c r="B146" s="139"/>
      <c r="C146" s="350"/>
      <c r="D146" s="140"/>
      <c r="E146" s="177"/>
      <c r="F146" s="177"/>
      <c r="G146" s="350"/>
    </row>
    <row r="147" spans="1:7" ht="26.1" customHeight="1" x14ac:dyDescent="0.5">
      <c r="A147" s="351"/>
      <c r="B147" s="139"/>
      <c r="C147" s="350"/>
      <c r="D147" s="140"/>
      <c r="E147" s="177"/>
      <c r="F147" s="177"/>
      <c r="G147" s="350"/>
    </row>
    <row r="148" spans="1:7" ht="26.1" customHeight="1" x14ac:dyDescent="0.5">
      <c r="A148" s="351"/>
      <c r="B148" s="139"/>
      <c r="C148" s="350"/>
      <c r="D148" s="140"/>
      <c r="E148" s="177"/>
      <c r="F148" s="177"/>
      <c r="G148" s="350"/>
    </row>
    <row r="149" spans="1:7" ht="26.1" customHeight="1" x14ac:dyDescent="0.5">
      <c r="A149" s="352"/>
      <c r="B149" s="151"/>
      <c r="C149" s="171"/>
      <c r="D149" s="172"/>
      <c r="E149" s="184"/>
      <c r="F149" s="184"/>
      <c r="G149" s="171"/>
    </row>
    <row r="150" spans="1:7" ht="26.1" customHeight="1" x14ac:dyDescent="0.5">
      <c r="A150" s="112"/>
      <c r="B150" s="114"/>
      <c r="C150" s="113" t="s">
        <v>22</v>
      </c>
      <c r="D150" s="73">
        <f>SUM(D126:D149)</f>
        <v>106716</v>
      </c>
      <c r="E150" s="116"/>
      <c r="F150" s="116"/>
      <c r="G150" s="115"/>
    </row>
    <row r="151" spans="1:7" s="40" customFormat="1" ht="26.1" customHeight="1" x14ac:dyDescent="0.55000000000000004">
      <c r="A151" s="373" t="s">
        <v>419</v>
      </c>
      <c r="B151" s="373"/>
      <c r="C151" s="373"/>
      <c r="D151" s="373"/>
      <c r="E151" s="373"/>
      <c r="F151" s="373"/>
      <c r="G151" s="373"/>
    </row>
    <row r="152" spans="1:7" ht="26.1" customHeight="1" x14ac:dyDescent="0.5">
      <c r="A152" s="374" t="s">
        <v>61</v>
      </c>
      <c r="B152" s="374"/>
      <c r="C152" s="374"/>
      <c r="D152" s="374"/>
      <c r="E152" s="374"/>
      <c r="F152" s="374"/>
      <c r="G152" s="374"/>
    </row>
    <row r="153" spans="1:7" ht="26.1" customHeight="1" x14ac:dyDescent="0.5">
      <c r="A153" s="127"/>
      <c r="B153" s="127"/>
      <c r="C153" s="128"/>
      <c r="D153" s="129"/>
      <c r="E153" s="129"/>
      <c r="F153" s="129"/>
      <c r="G153" s="128"/>
    </row>
    <row r="154" spans="1:7" ht="26.1" customHeight="1" x14ac:dyDescent="0.5">
      <c r="A154" s="117" t="s">
        <v>1</v>
      </c>
      <c r="B154" s="117" t="s">
        <v>2</v>
      </c>
      <c r="C154" s="119" t="s">
        <v>4</v>
      </c>
      <c r="D154" s="118" t="s">
        <v>5</v>
      </c>
      <c r="E154" s="371" t="s">
        <v>421</v>
      </c>
      <c r="F154" s="124" t="s">
        <v>6</v>
      </c>
      <c r="G154" s="117" t="s">
        <v>7</v>
      </c>
    </row>
    <row r="155" spans="1:7" ht="26.1" customHeight="1" x14ac:dyDescent="0.5">
      <c r="A155" s="120"/>
      <c r="B155" s="120"/>
      <c r="C155" s="122"/>
      <c r="D155" s="121"/>
      <c r="E155" s="372"/>
      <c r="F155" s="125" t="s">
        <v>8</v>
      </c>
      <c r="G155" s="123"/>
    </row>
    <row r="156" spans="1:7" ht="26.1" customHeight="1" x14ac:dyDescent="0.5">
      <c r="A156" s="353">
        <v>1</v>
      </c>
      <c r="B156" s="134" t="s">
        <v>62</v>
      </c>
      <c r="C156" s="167">
        <v>81</v>
      </c>
      <c r="D156" s="221">
        <v>225</v>
      </c>
      <c r="E156" s="206" t="s">
        <v>835</v>
      </c>
      <c r="F156" s="174" t="s">
        <v>836</v>
      </c>
      <c r="G156" s="169" t="s">
        <v>18</v>
      </c>
    </row>
    <row r="157" spans="1:7" ht="26.1" customHeight="1" x14ac:dyDescent="0.5">
      <c r="A157" s="351">
        <v>2</v>
      </c>
      <c r="B157" s="139" t="s">
        <v>63</v>
      </c>
      <c r="C157" s="350">
        <v>169</v>
      </c>
      <c r="D157" s="222">
        <v>300</v>
      </c>
      <c r="E157" s="170" t="s">
        <v>459</v>
      </c>
      <c r="F157" s="285" t="s">
        <v>476</v>
      </c>
      <c r="G157" s="144" t="s">
        <v>18</v>
      </c>
    </row>
    <row r="158" spans="1:7" ht="26.1" customHeight="1" x14ac:dyDescent="0.5">
      <c r="A158" s="351">
        <v>3</v>
      </c>
      <c r="B158" s="139" t="s">
        <v>64</v>
      </c>
      <c r="C158" s="350">
        <v>140</v>
      </c>
      <c r="D158" s="222">
        <v>200</v>
      </c>
      <c r="E158" s="170" t="s">
        <v>583</v>
      </c>
      <c r="F158" s="285" t="s">
        <v>584</v>
      </c>
      <c r="G158" s="144" t="s">
        <v>18</v>
      </c>
    </row>
    <row r="159" spans="1:7" ht="26.1" customHeight="1" x14ac:dyDescent="0.5">
      <c r="A159" s="351">
        <v>4</v>
      </c>
      <c r="B159" s="139" t="s">
        <v>65</v>
      </c>
      <c r="C159" s="350">
        <v>28</v>
      </c>
      <c r="D159" s="222">
        <v>600</v>
      </c>
      <c r="E159" s="170" t="s">
        <v>750</v>
      </c>
      <c r="F159" s="285" t="s">
        <v>751</v>
      </c>
      <c r="G159" s="144" t="s">
        <v>18</v>
      </c>
    </row>
    <row r="160" spans="1:7" ht="26.1" customHeight="1" x14ac:dyDescent="0.5">
      <c r="A160" s="351">
        <v>5</v>
      </c>
      <c r="B160" s="144" t="s">
        <v>66</v>
      </c>
      <c r="C160" s="350">
        <v>45</v>
      </c>
      <c r="D160" s="222">
        <v>225</v>
      </c>
      <c r="E160" s="170" t="s">
        <v>585</v>
      </c>
      <c r="F160" s="285" t="s">
        <v>586</v>
      </c>
      <c r="G160" s="144" t="s">
        <v>18</v>
      </c>
    </row>
    <row r="161" spans="1:7" ht="26.1" customHeight="1" x14ac:dyDescent="0.5">
      <c r="A161" s="351">
        <v>6</v>
      </c>
      <c r="B161" s="144" t="s">
        <v>67</v>
      </c>
      <c r="C161" s="350">
        <v>84</v>
      </c>
      <c r="D161" s="222">
        <v>225</v>
      </c>
      <c r="E161" s="170" t="s">
        <v>587</v>
      </c>
      <c r="F161" s="285" t="s">
        <v>588</v>
      </c>
      <c r="G161" s="144" t="s">
        <v>18</v>
      </c>
    </row>
    <row r="162" spans="1:7" ht="26.1" customHeight="1" x14ac:dyDescent="0.5">
      <c r="A162" s="351">
        <v>7</v>
      </c>
      <c r="B162" s="139" t="s">
        <v>795</v>
      </c>
      <c r="C162" s="350">
        <v>250</v>
      </c>
      <c r="D162" s="222">
        <v>2405</v>
      </c>
      <c r="E162" s="170" t="s">
        <v>796</v>
      </c>
      <c r="F162" s="285" t="s">
        <v>797</v>
      </c>
      <c r="G162" s="144" t="s">
        <v>68</v>
      </c>
    </row>
    <row r="163" spans="1:7" ht="26.1" customHeight="1" x14ac:dyDescent="0.5">
      <c r="A163" s="351">
        <v>8</v>
      </c>
      <c r="B163" s="139" t="s">
        <v>167</v>
      </c>
      <c r="C163" s="350">
        <v>153</v>
      </c>
      <c r="D163" s="222">
        <v>1200</v>
      </c>
      <c r="E163" s="170" t="s">
        <v>752</v>
      </c>
      <c r="F163" s="285" t="s">
        <v>753</v>
      </c>
      <c r="G163" s="144" t="s">
        <v>168</v>
      </c>
    </row>
    <row r="164" spans="1:7" ht="26.1" customHeight="1" x14ac:dyDescent="0.5">
      <c r="A164" s="351">
        <v>9</v>
      </c>
      <c r="B164" s="139" t="s">
        <v>223</v>
      </c>
      <c r="C164" s="350">
        <v>165</v>
      </c>
      <c r="D164" s="222">
        <v>150</v>
      </c>
      <c r="E164" s="170" t="s">
        <v>798</v>
      </c>
      <c r="F164" s="205" t="s">
        <v>799</v>
      </c>
      <c r="G164" s="144" t="s">
        <v>18</v>
      </c>
    </row>
    <row r="165" spans="1:7" ht="26.1" customHeight="1" x14ac:dyDescent="0.5">
      <c r="A165" s="351">
        <v>10</v>
      </c>
      <c r="B165" s="139" t="s">
        <v>307</v>
      </c>
      <c r="C165" s="350">
        <v>239</v>
      </c>
      <c r="D165" s="222">
        <v>270</v>
      </c>
      <c r="E165" s="170" t="s">
        <v>460</v>
      </c>
      <c r="F165" s="285" t="s">
        <v>477</v>
      </c>
      <c r="G165" s="144" t="s">
        <v>18</v>
      </c>
    </row>
    <row r="166" spans="1:7" ht="26.1" customHeight="1" x14ac:dyDescent="0.5">
      <c r="A166" s="351">
        <v>11</v>
      </c>
      <c r="B166" s="139" t="s">
        <v>308</v>
      </c>
      <c r="C166" s="350">
        <v>257</v>
      </c>
      <c r="D166" s="222">
        <v>120</v>
      </c>
      <c r="E166" s="207" t="s">
        <v>724</v>
      </c>
      <c r="F166" s="177" t="s">
        <v>725</v>
      </c>
      <c r="G166" s="144" t="s">
        <v>39</v>
      </c>
    </row>
    <row r="167" spans="1:7" ht="26.1" customHeight="1" x14ac:dyDescent="0.5">
      <c r="A167" s="351">
        <v>12</v>
      </c>
      <c r="B167" s="139" t="s">
        <v>589</v>
      </c>
      <c r="C167" s="350">
        <v>145</v>
      </c>
      <c r="D167" s="140">
        <v>384</v>
      </c>
      <c r="E167" s="205">
        <v>0.9838709677419355</v>
      </c>
      <c r="F167" s="205" t="s">
        <v>590</v>
      </c>
      <c r="G167" s="179" t="s">
        <v>591</v>
      </c>
    </row>
    <row r="168" spans="1:7" ht="26.1" customHeight="1" x14ac:dyDescent="0.5">
      <c r="A168" s="351"/>
      <c r="B168" s="139"/>
      <c r="C168" s="350"/>
      <c r="D168" s="140"/>
      <c r="E168" s="205"/>
      <c r="F168" s="205"/>
      <c r="G168" s="179"/>
    </row>
    <row r="169" spans="1:7" ht="26.1" customHeight="1" x14ac:dyDescent="0.5">
      <c r="A169" s="351"/>
      <c r="B169" s="139"/>
      <c r="C169" s="350"/>
      <c r="D169" s="140"/>
      <c r="E169" s="177"/>
      <c r="F169" s="177"/>
      <c r="G169" s="350"/>
    </row>
    <row r="170" spans="1:7" ht="26.1" customHeight="1" x14ac:dyDescent="0.5">
      <c r="A170" s="351"/>
      <c r="B170" s="139"/>
      <c r="C170" s="350"/>
      <c r="D170" s="140"/>
      <c r="E170" s="177"/>
      <c r="F170" s="177"/>
      <c r="G170" s="350"/>
    </row>
    <row r="171" spans="1:7" ht="26.1" customHeight="1" x14ac:dyDescent="0.5">
      <c r="A171" s="351"/>
      <c r="B171" s="139"/>
      <c r="C171" s="350"/>
      <c r="D171" s="140"/>
      <c r="E171" s="177"/>
      <c r="F171" s="177"/>
      <c r="G171" s="350"/>
    </row>
    <row r="172" spans="1:7" ht="26.1" customHeight="1" x14ac:dyDescent="0.5">
      <c r="A172" s="351"/>
      <c r="B172" s="139"/>
      <c r="C172" s="350"/>
      <c r="D172" s="140"/>
      <c r="E172" s="177"/>
      <c r="F172" s="177"/>
      <c r="G172" s="350"/>
    </row>
    <row r="173" spans="1:7" ht="26.1" customHeight="1" x14ac:dyDescent="0.5">
      <c r="A173" s="351"/>
      <c r="B173" s="139"/>
      <c r="C173" s="350"/>
      <c r="D173" s="140"/>
      <c r="E173" s="177"/>
      <c r="F173" s="177"/>
      <c r="G173" s="350"/>
    </row>
    <row r="174" spans="1:7" ht="26.1" customHeight="1" x14ac:dyDescent="0.5">
      <c r="A174" s="351"/>
      <c r="B174" s="139"/>
      <c r="C174" s="350"/>
      <c r="D174" s="140"/>
      <c r="E174" s="177"/>
      <c r="F174" s="177"/>
      <c r="G174" s="350"/>
    </row>
    <row r="175" spans="1:7" ht="26.1" customHeight="1" x14ac:dyDescent="0.5">
      <c r="A175" s="351"/>
      <c r="B175" s="139"/>
      <c r="C175" s="350"/>
      <c r="D175" s="140"/>
      <c r="E175" s="177"/>
      <c r="F175" s="177"/>
      <c r="G175" s="350"/>
    </row>
    <row r="176" spans="1:7" ht="26.1" customHeight="1" x14ac:dyDescent="0.5">
      <c r="A176" s="351"/>
      <c r="B176" s="139"/>
      <c r="C176" s="350"/>
      <c r="D176" s="140"/>
      <c r="E176" s="177"/>
      <c r="F176" s="177"/>
      <c r="G176" s="350"/>
    </row>
    <row r="177" spans="1:7" ht="26.1" customHeight="1" x14ac:dyDescent="0.5">
      <c r="A177" s="351"/>
      <c r="B177" s="139"/>
      <c r="C177" s="350"/>
      <c r="D177" s="140"/>
      <c r="E177" s="177"/>
      <c r="F177" s="177"/>
      <c r="G177" s="350"/>
    </row>
    <row r="178" spans="1:7" ht="26.1" customHeight="1" x14ac:dyDescent="0.5">
      <c r="A178" s="351"/>
      <c r="B178" s="139"/>
      <c r="C178" s="350"/>
      <c r="D178" s="140"/>
      <c r="E178" s="177"/>
      <c r="F178" s="177"/>
      <c r="G178" s="350"/>
    </row>
    <row r="179" spans="1:7" ht="26.1" customHeight="1" x14ac:dyDescent="0.5">
      <c r="A179" s="352"/>
      <c r="B179" s="151"/>
      <c r="C179" s="171"/>
      <c r="D179" s="172"/>
      <c r="E179" s="184"/>
      <c r="F179" s="184"/>
      <c r="G179" s="171"/>
    </row>
    <row r="180" spans="1:7" ht="26.1" customHeight="1" x14ac:dyDescent="0.5">
      <c r="A180" s="112"/>
      <c r="B180" s="114"/>
      <c r="C180" s="113" t="s">
        <v>22</v>
      </c>
      <c r="D180" s="73">
        <f>SUM(D156:D179)</f>
        <v>6304</v>
      </c>
      <c r="E180" s="116"/>
      <c r="F180" s="116"/>
      <c r="G180" s="115"/>
    </row>
    <row r="181" spans="1:7" s="40" customFormat="1" ht="26.1" customHeight="1" x14ac:dyDescent="0.55000000000000004">
      <c r="A181" s="373" t="s">
        <v>419</v>
      </c>
      <c r="B181" s="373"/>
      <c r="C181" s="373"/>
      <c r="D181" s="373"/>
      <c r="E181" s="373"/>
      <c r="F181" s="373"/>
      <c r="G181" s="373"/>
    </row>
    <row r="182" spans="1:7" ht="26.1" customHeight="1" x14ac:dyDescent="0.5">
      <c r="A182" s="374" t="s">
        <v>69</v>
      </c>
      <c r="B182" s="374"/>
      <c r="C182" s="374"/>
      <c r="D182" s="374"/>
      <c r="E182" s="374"/>
      <c r="F182" s="374"/>
      <c r="G182" s="374"/>
    </row>
    <row r="183" spans="1:7" ht="26.1" customHeight="1" x14ac:dyDescent="0.5">
      <c r="A183" s="127"/>
      <c r="B183" s="127"/>
      <c r="C183" s="128"/>
      <c r="D183" s="129"/>
      <c r="E183" s="129"/>
      <c r="F183" s="129"/>
      <c r="G183" s="128"/>
    </row>
    <row r="184" spans="1:7" ht="26.1" customHeight="1" x14ac:dyDescent="0.5">
      <c r="A184" s="117" t="s">
        <v>1</v>
      </c>
      <c r="B184" s="117" t="s">
        <v>2</v>
      </c>
      <c r="C184" s="119" t="s">
        <v>4</v>
      </c>
      <c r="D184" s="118" t="s">
        <v>5</v>
      </c>
      <c r="E184" s="371" t="s">
        <v>420</v>
      </c>
      <c r="F184" s="124" t="s">
        <v>6</v>
      </c>
      <c r="G184" s="117" t="s">
        <v>7</v>
      </c>
    </row>
    <row r="185" spans="1:7" ht="26.1" customHeight="1" x14ac:dyDescent="0.5">
      <c r="A185" s="120"/>
      <c r="B185" s="120"/>
      <c r="C185" s="122"/>
      <c r="D185" s="121"/>
      <c r="E185" s="372"/>
      <c r="F185" s="125" t="s">
        <v>8</v>
      </c>
      <c r="G185" s="123"/>
    </row>
    <row r="186" spans="1:7" ht="26.1" customHeight="1" x14ac:dyDescent="0.5">
      <c r="A186" s="353">
        <v>1</v>
      </c>
      <c r="B186" s="134" t="s">
        <v>70</v>
      </c>
      <c r="C186" s="167">
        <v>162</v>
      </c>
      <c r="D186" s="221">
        <v>150</v>
      </c>
      <c r="E186" s="174" t="s">
        <v>592</v>
      </c>
      <c r="F186" s="174" t="s">
        <v>593</v>
      </c>
      <c r="G186" s="169" t="s">
        <v>18</v>
      </c>
    </row>
    <row r="187" spans="1:7" ht="26.1" customHeight="1" x14ac:dyDescent="0.5">
      <c r="A187" s="351">
        <v>2</v>
      </c>
      <c r="B187" s="139" t="s">
        <v>72</v>
      </c>
      <c r="C187" s="350">
        <v>82</v>
      </c>
      <c r="D187" s="222">
        <v>360</v>
      </c>
      <c r="E187" s="285" t="s">
        <v>594</v>
      </c>
      <c r="F187" s="285" t="s">
        <v>595</v>
      </c>
      <c r="G187" s="144" t="s">
        <v>18</v>
      </c>
    </row>
    <row r="188" spans="1:7" ht="26.1" customHeight="1" x14ac:dyDescent="0.5">
      <c r="A188" s="351">
        <v>3</v>
      </c>
      <c r="B188" s="139" t="s">
        <v>73</v>
      </c>
      <c r="C188" s="350">
        <v>118</v>
      </c>
      <c r="D188" s="222">
        <v>150</v>
      </c>
      <c r="E188" s="285" t="s">
        <v>596</v>
      </c>
      <c r="F188" s="285" t="s">
        <v>597</v>
      </c>
      <c r="G188" s="144" t="s">
        <v>18</v>
      </c>
    </row>
    <row r="189" spans="1:7" ht="26.1" customHeight="1" x14ac:dyDescent="0.5">
      <c r="A189" s="351">
        <v>4</v>
      </c>
      <c r="B189" s="139" t="s">
        <v>74</v>
      </c>
      <c r="C189" s="350">
        <v>37</v>
      </c>
      <c r="D189" s="222">
        <v>150</v>
      </c>
      <c r="E189" s="285" t="s">
        <v>598</v>
      </c>
      <c r="F189" s="285" t="s">
        <v>599</v>
      </c>
      <c r="G189" s="144" t="s">
        <v>18</v>
      </c>
    </row>
    <row r="190" spans="1:7" ht="26.1" customHeight="1" x14ac:dyDescent="0.5">
      <c r="A190" s="351">
        <v>5</v>
      </c>
      <c r="B190" s="139" t="s">
        <v>75</v>
      </c>
      <c r="C190" s="350">
        <v>53</v>
      </c>
      <c r="D190" s="222">
        <v>150</v>
      </c>
      <c r="E190" s="285" t="s">
        <v>600</v>
      </c>
      <c r="F190" s="177" t="s">
        <v>601</v>
      </c>
      <c r="G190" s="144" t="s">
        <v>18</v>
      </c>
    </row>
    <row r="191" spans="1:7" ht="26.1" customHeight="1" x14ac:dyDescent="0.5">
      <c r="A191" s="351">
        <v>6</v>
      </c>
      <c r="B191" s="139" t="s">
        <v>227</v>
      </c>
      <c r="C191" s="350">
        <v>52</v>
      </c>
      <c r="D191" s="222">
        <v>150</v>
      </c>
      <c r="E191" s="285" t="s">
        <v>602</v>
      </c>
      <c r="F191" s="177" t="s">
        <v>603</v>
      </c>
      <c r="G191" s="144" t="s">
        <v>18</v>
      </c>
    </row>
    <row r="192" spans="1:7" ht="26.1" customHeight="1" x14ac:dyDescent="0.5">
      <c r="A192" s="351">
        <v>7</v>
      </c>
      <c r="B192" s="139" t="s">
        <v>604</v>
      </c>
      <c r="C192" s="350">
        <v>170</v>
      </c>
      <c r="D192" s="222">
        <v>660</v>
      </c>
      <c r="E192" s="285" t="s">
        <v>605</v>
      </c>
      <c r="F192" s="177" t="s">
        <v>606</v>
      </c>
      <c r="G192" s="144" t="s">
        <v>239</v>
      </c>
    </row>
    <row r="193" spans="1:7" ht="26.1" customHeight="1" x14ac:dyDescent="0.5">
      <c r="A193" s="351">
        <v>8</v>
      </c>
      <c r="B193" s="139" t="s">
        <v>860</v>
      </c>
      <c r="C193" s="350">
        <v>64</v>
      </c>
      <c r="D193" s="140">
        <v>981</v>
      </c>
      <c r="E193" s="285" t="s">
        <v>862</v>
      </c>
      <c r="F193" s="177" t="s">
        <v>863</v>
      </c>
      <c r="G193" s="144" t="s">
        <v>33</v>
      </c>
    </row>
    <row r="194" spans="1:7" ht="26.1" customHeight="1" x14ac:dyDescent="0.5">
      <c r="A194" s="351"/>
      <c r="B194" s="139" t="s">
        <v>861</v>
      </c>
      <c r="C194" s="350"/>
      <c r="D194" s="140"/>
      <c r="E194" s="177"/>
      <c r="F194" s="177"/>
      <c r="G194" s="144"/>
    </row>
    <row r="195" spans="1:7" ht="26.1" customHeight="1" x14ac:dyDescent="0.5">
      <c r="A195" s="351"/>
      <c r="B195" s="139"/>
      <c r="C195" s="350"/>
      <c r="D195" s="140"/>
      <c r="E195" s="177"/>
      <c r="F195" s="177"/>
      <c r="G195" s="144"/>
    </row>
    <row r="196" spans="1:7" ht="26.1" customHeight="1" x14ac:dyDescent="0.5">
      <c r="A196" s="351"/>
      <c r="B196" s="139"/>
      <c r="C196" s="350"/>
      <c r="D196" s="140"/>
      <c r="E196" s="177"/>
      <c r="F196" s="177"/>
      <c r="G196" s="144"/>
    </row>
    <row r="197" spans="1:7" ht="26.1" customHeight="1" x14ac:dyDescent="0.5">
      <c r="A197" s="351"/>
      <c r="B197" s="139"/>
      <c r="C197" s="350"/>
      <c r="D197" s="140"/>
      <c r="E197" s="177"/>
      <c r="F197" s="177"/>
      <c r="G197" s="144"/>
    </row>
    <row r="198" spans="1:7" ht="26.1" customHeight="1" x14ac:dyDescent="0.5">
      <c r="A198" s="351"/>
      <c r="B198" s="139"/>
      <c r="C198" s="350"/>
      <c r="D198" s="140"/>
      <c r="E198" s="177"/>
      <c r="F198" s="177"/>
      <c r="G198" s="144"/>
    </row>
    <row r="199" spans="1:7" ht="26.1" customHeight="1" x14ac:dyDescent="0.5">
      <c r="A199" s="351"/>
      <c r="B199" s="139"/>
      <c r="C199" s="350"/>
      <c r="D199" s="140"/>
      <c r="E199" s="177"/>
      <c r="F199" s="177"/>
      <c r="G199" s="144"/>
    </row>
    <row r="200" spans="1:7" ht="26.1" customHeight="1" x14ac:dyDescent="0.5">
      <c r="A200" s="351"/>
      <c r="B200" s="139"/>
      <c r="C200" s="350"/>
      <c r="D200" s="140"/>
      <c r="E200" s="177"/>
      <c r="F200" s="177"/>
      <c r="G200" s="144"/>
    </row>
    <row r="201" spans="1:7" ht="26.1" customHeight="1" x14ac:dyDescent="0.5">
      <c r="A201" s="351"/>
      <c r="B201" s="139"/>
      <c r="C201" s="350"/>
      <c r="D201" s="140"/>
      <c r="E201" s="177"/>
      <c r="F201" s="177"/>
      <c r="G201" s="144"/>
    </row>
    <row r="202" spans="1:7" ht="26.1" customHeight="1" x14ac:dyDescent="0.5">
      <c r="A202" s="351"/>
      <c r="B202" s="139"/>
      <c r="C202" s="350"/>
      <c r="D202" s="140"/>
      <c r="E202" s="177"/>
      <c r="F202" s="177"/>
      <c r="G202" s="144"/>
    </row>
    <row r="203" spans="1:7" ht="26.1" customHeight="1" x14ac:dyDescent="0.5">
      <c r="A203" s="351"/>
      <c r="B203" s="139"/>
      <c r="C203" s="350"/>
      <c r="D203" s="140"/>
      <c r="E203" s="177"/>
      <c r="F203" s="177"/>
      <c r="G203" s="144"/>
    </row>
    <row r="204" spans="1:7" ht="26.1" customHeight="1" x14ac:dyDescent="0.5">
      <c r="A204" s="351"/>
      <c r="B204" s="139"/>
      <c r="C204" s="350"/>
      <c r="D204" s="140"/>
      <c r="E204" s="177"/>
      <c r="F204" s="177"/>
      <c r="G204" s="144"/>
    </row>
    <row r="205" spans="1:7" ht="26.1" customHeight="1" x14ac:dyDescent="0.5">
      <c r="A205" s="351"/>
      <c r="B205" s="139"/>
      <c r="C205" s="350"/>
      <c r="D205" s="140"/>
      <c r="E205" s="177"/>
      <c r="F205" s="177"/>
      <c r="G205" s="144"/>
    </row>
    <row r="206" spans="1:7" ht="26.1" customHeight="1" x14ac:dyDescent="0.5">
      <c r="A206" s="351"/>
      <c r="B206" s="139"/>
      <c r="C206" s="350"/>
      <c r="D206" s="140"/>
      <c r="E206" s="177"/>
      <c r="F206" s="177"/>
      <c r="G206" s="144"/>
    </row>
    <row r="207" spans="1:7" ht="26.1" customHeight="1" x14ac:dyDescent="0.5">
      <c r="A207" s="351"/>
      <c r="B207" s="139"/>
      <c r="C207" s="350"/>
      <c r="D207" s="140"/>
      <c r="E207" s="177"/>
      <c r="F207" s="177"/>
      <c r="G207" s="144"/>
    </row>
    <row r="208" spans="1:7" ht="26.1" customHeight="1" x14ac:dyDescent="0.5">
      <c r="A208" s="351"/>
      <c r="B208" s="139"/>
      <c r="C208" s="350"/>
      <c r="D208" s="140"/>
      <c r="E208" s="177"/>
      <c r="F208" s="177"/>
      <c r="G208" s="351"/>
    </row>
    <row r="209" spans="1:7" ht="26.1" customHeight="1" x14ac:dyDescent="0.5">
      <c r="A209" s="352"/>
      <c r="B209" s="151"/>
      <c r="C209" s="171"/>
      <c r="D209" s="172"/>
      <c r="E209" s="184"/>
      <c r="F209" s="184"/>
      <c r="G209" s="352"/>
    </row>
    <row r="210" spans="1:7" ht="26.1" customHeight="1" x14ac:dyDescent="0.5">
      <c r="A210" s="112"/>
      <c r="B210" s="114"/>
      <c r="C210" s="113" t="s">
        <v>22</v>
      </c>
      <c r="D210" s="73">
        <f>SUM(D186:D209)</f>
        <v>2751</v>
      </c>
      <c r="E210" s="116"/>
      <c r="F210" s="116"/>
      <c r="G210" s="115"/>
    </row>
    <row r="211" spans="1:7" s="40" customFormat="1" ht="26.1" customHeight="1" x14ac:dyDescent="0.55000000000000004">
      <c r="A211" s="373" t="s">
        <v>419</v>
      </c>
      <c r="B211" s="373"/>
      <c r="C211" s="373"/>
      <c r="D211" s="373"/>
      <c r="E211" s="373"/>
      <c r="F211" s="373"/>
      <c r="G211" s="373"/>
    </row>
    <row r="212" spans="1:7" ht="26.1" customHeight="1" x14ac:dyDescent="0.5">
      <c r="A212" s="374" t="s">
        <v>76</v>
      </c>
      <c r="B212" s="374"/>
      <c r="C212" s="374"/>
      <c r="D212" s="374"/>
      <c r="E212" s="374"/>
      <c r="F212" s="374"/>
      <c r="G212" s="374"/>
    </row>
    <row r="213" spans="1:7" ht="26.1" customHeight="1" x14ac:dyDescent="0.5">
      <c r="A213" s="127"/>
      <c r="B213" s="127"/>
      <c r="C213" s="128"/>
      <c r="D213" s="129"/>
      <c r="E213" s="129"/>
      <c r="F213" s="129"/>
      <c r="G213" s="128"/>
    </row>
    <row r="214" spans="1:7" ht="26.1" customHeight="1" x14ac:dyDescent="0.5">
      <c r="A214" s="117" t="s">
        <v>1</v>
      </c>
      <c r="B214" s="117" t="s">
        <v>2</v>
      </c>
      <c r="C214" s="119" t="s">
        <v>4</v>
      </c>
      <c r="D214" s="118" t="s">
        <v>5</v>
      </c>
      <c r="E214" s="371" t="s">
        <v>420</v>
      </c>
      <c r="F214" s="124" t="s">
        <v>6</v>
      </c>
      <c r="G214" s="126" t="s">
        <v>7</v>
      </c>
    </row>
    <row r="215" spans="1:7" ht="26.1" customHeight="1" x14ac:dyDescent="0.5">
      <c r="A215" s="120"/>
      <c r="B215" s="120"/>
      <c r="C215" s="122"/>
      <c r="D215" s="121"/>
      <c r="E215" s="372"/>
      <c r="F215" s="125" t="s">
        <v>8</v>
      </c>
      <c r="G215" s="123"/>
    </row>
    <row r="216" spans="1:7" ht="26.1" customHeight="1" x14ac:dyDescent="0.5">
      <c r="A216" s="353">
        <v>1</v>
      </c>
      <c r="B216" s="134" t="s">
        <v>77</v>
      </c>
      <c r="C216" s="167">
        <v>230</v>
      </c>
      <c r="D216" s="226">
        <v>270</v>
      </c>
      <c r="E216" s="204">
        <v>0.14516129032258066</v>
      </c>
      <c r="F216" s="174" t="s">
        <v>478</v>
      </c>
      <c r="G216" s="169" t="s">
        <v>18</v>
      </c>
    </row>
    <row r="217" spans="1:7" ht="26.1" customHeight="1" x14ac:dyDescent="0.5">
      <c r="A217" s="351">
        <v>2</v>
      </c>
      <c r="B217" s="139" t="s">
        <v>78</v>
      </c>
      <c r="C217" s="350">
        <v>12</v>
      </c>
      <c r="D217" s="227">
        <v>105</v>
      </c>
      <c r="E217" s="285" t="s">
        <v>607</v>
      </c>
      <c r="F217" s="285" t="s">
        <v>608</v>
      </c>
      <c r="G217" s="144" t="s">
        <v>1040</v>
      </c>
    </row>
    <row r="218" spans="1:7" ht="26.1" customHeight="1" x14ac:dyDescent="0.5">
      <c r="A218" s="351">
        <v>3</v>
      </c>
      <c r="B218" s="139" t="s">
        <v>79</v>
      </c>
      <c r="C218" s="350">
        <v>26</v>
      </c>
      <c r="D218" s="227">
        <v>150</v>
      </c>
      <c r="E218" s="285" t="s">
        <v>609</v>
      </c>
      <c r="F218" s="285" t="s">
        <v>610</v>
      </c>
      <c r="G218" s="144" t="s">
        <v>18</v>
      </c>
    </row>
    <row r="219" spans="1:7" ht="26.1" customHeight="1" x14ac:dyDescent="0.5">
      <c r="A219" s="351">
        <v>4</v>
      </c>
      <c r="B219" s="139" t="s">
        <v>80</v>
      </c>
      <c r="C219" s="350">
        <v>338</v>
      </c>
      <c r="D219" s="227">
        <v>360</v>
      </c>
      <c r="E219" s="285" t="s">
        <v>611</v>
      </c>
      <c r="F219" s="285" t="s">
        <v>612</v>
      </c>
      <c r="G219" s="144" t="s">
        <v>18</v>
      </c>
    </row>
    <row r="220" spans="1:7" ht="26.1" customHeight="1" x14ac:dyDescent="0.5">
      <c r="A220" s="351">
        <v>5</v>
      </c>
      <c r="B220" s="139" t="s">
        <v>81</v>
      </c>
      <c r="C220" s="350">
        <v>164</v>
      </c>
      <c r="D220" s="227">
        <v>150</v>
      </c>
      <c r="E220" s="285" t="s">
        <v>670</v>
      </c>
      <c r="F220" s="285" t="s">
        <v>671</v>
      </c>
      <c r="G220" s="144" t="s">
        <v>18</v>
      </c>
    </row>
    <row r="221" spans="1:7" ht="26.1" customHeight="1" x14ac:dyDescent="0.5">
      <c r="A221" s="351">
        <v>6</v>
      </c>
      <c r="B221" s="139" t="s">
        <v>82</v>
      </c>
      <c r="C221" s="350">
        <v>191</v>
      </c>
      <c r="D221" s="227">
        <v>168</v>
      </c>
      <c r="E221" s="285" t="s">
        <v>673</v>
      </c>
      <c r="F221" s="285" t="s">
        <v>674</v>
      </c>
      <c r="G221" s="144" t="s">
        <v>27</v>
      </c>
    </row>
    <row r="222" spans="1:7" ht="26.1" customHeight="1" x14ac:dyDescent="0.5">
      <c r="A222" s="351">
        <v>7</v>
      </c>
      <c r="B222" s="139" t="s">
        <v>83</v>
      </c>
      <c r="C222" s="350">
        <v>188</v>
      </c>
      <c r="D222" s="227">
        <v>180</v>
      </c>
      <c r="E222" s="285" t="s">
        <v>672</v>
      </c>
      <c r="F222" s="285" t="s">
        <v>675</v>
      </c>
      <c r="G222" s="144" t="s">
        <v>18</v>
      </c>
    </row>
    <row r="223" spans="1:7" ht="26.1" customHeight="1" x14ac:dyDescent="0.5">
      <c r="A223" s="351">
        <v>8</v>
      </c>
      <c r="B223" s="144" t="s">
        <v>84</v>
      </c>
      <c r="C223" s="350">
        <v>271</v>
      </c>
      <c r="D223" s="227">
        <v>270</v>
      </c>
      <c r="E223" s="285" t="s">
        <v>613</v>
      </c>
      <c r="F223" s="285" t="s">
        <v>614</v>
      </c>
      <c r="G223" s="144" t="s">
        <v>1040</v>
      </c>
    </row>
    <row r="224" spans="1:7" ht="26.1" customHeight="1" x14ac:dyDescent="0.5">
      <c r="A224" s="351">
        <v>9</v>
      </c>
      <c r="B224" s="139" t="s">
        <v>309</v>
      </c>
      <c r="C224" s="350">
        <v>148</v>
      </c>
      <c r="D224" s="227">
        <v>225</v>
      </c>
      <c r="E224" s="285" t="s">
        <v>615</v>
      </c>
      <c r="F224" s="285" t="s">
        <v>616</v>
      </c>
      <c r="G224" s="144" t="s">
        <v>18</v>
      </c>
    </row>
    <row r="225" spans="1:11" ht="26.1" customHeight="1" x14ac:dyDescent="0.5">
      <c r="A225" s="351">
        <v>10</v>
      </c>
      <c r="B225" s="139" t="s">
        <v>310</v>
      </c>
      <c r="C225" s="350">
        <v>211</v>
      </c>
      <c r="D225" s="227">
        <v>11235</v>
      </c>
      <c r="E225" s="285" t="s">
        <v>864</v>
      </c>
      <c r="F225" s="285" t="s">
        <v>755</v>
      </c>
      <c r="G225" s="144" t="s">
        <v>311</v>
      </c>
    </row>
    <row r="226" spans="1:11" ht="26.1" customHeight="1" x14ac:dyDescent="0.5">
      <c r="A226" s="351">
        <v>11</v>
      </c>
      <c r="B226" s="139" t="s">
        <v>312</v>
      </c>
      <c r="C226" s="350">
        <v>412</v>
      </c>
      <c r="D226" s="228">
        <v>1431</v>
      </c>
      <c r="E226" s="285" t="s">
        <v>617</v>
      </c>
      <c r="F226" s="285" t="s">
        <v>618</v>
      </c>
      <c r="G226" s="144" t="s">
        <v>313</v>
      </c>
    </row>
    <row r="227" spans="1:11" ht="26.1" customHeight="1" x14ac:dyDescent="0.5">
      <c r="A227" s="351">
        <v>12</v>
      </c>
      <c r="B227" s="139" t="s">
        <v>35</v>
      </c>
      <c r="C227" s="350">
        <v>666</v>
      </c>
      <c r="D227" s="227">
        <v>4687</v>
      </c>
      <c r="E227" s="285" t="s">
        <v>461</v>
      </c>
      <c r="F227" s="285" t="s">
        <v>479</v>
      </c>
      <c r="G227" s="178" t="s">
        <v>49</v>
      </c>
    </row>
    <row r="228" spans="1:11" ht="26.1" customHeight="1" x14ac:dyDescent="0.5">
      <c r="A228" s="351"/>
      <c r="B228" s="139" t="s">
        <v>35</v>
      </c>
      <c r="C228" s="350">
        <v>666</v>
      </c>
      <c r="D228" s="227">
        <v>2100</v>
      </c>
      <c r="E228" s="285" t="s">
        <v>462</v>
      </c>
      <c r="F228" s="285" t="s">
        <v>480</v>
      </c>
      <c r="G228" s="178" t="s">
        <v>418</v>
      </c>
    </row>
    <row r="229" spans="1:11" ht="26.1" customHeight="1" x14ac:dyDescent="0.5">
      <c r="A229" s="351">
        <v>13</v>
      </c>
      <c r="B229" s="139" t="s">
        <v>366</v>
      </c>
      <c r="C229" s="350">
        <v>45</v>
      </c>
      <c r="D229" s="227">
        <v>315</v>
      </c>
      <c r="E229" s="285" t="s">
        <v>676</v>
      </c>
      <c r="F229" s="205" t="s">
        <v>677</v>
      </c>
      <c r="G229" s="178" t="s">
        <v>18</v>
      </c>
    </row>
    <row r="230" spans="1:11" ht="26.1" customHeight="1" x14ac:dyDescent="0.5">
      <c r="A230" s="351">
        <v>14</v>
      </c>
      <c r="B230" s="139" t="s">
        <v>619</v>
      </c>
      <c r="C230" s="350">
        <v>63</v>
      </c>
      <c r="D230" s="177">
        <v>203</v>
      </c>
      <c r="E230" s="285" t="s">
        <v>620</v>
      </c>
      <c r="F230" s="177" t="s">
        <v>621</v>
      </c>
      <c r="G230" s="144" t="s">
        <v>18</v>
      </c>
    </row>
    <row r="231" spans="1:11" ht="26.1" customHeight="1" x14ac:dyDescent="0.5">
      <c r="A231" s="351">
        <v>15</v>
      </c>
      <c r="B231" s="139" t="s">
        <v>780</v>
      </c>
      <c r="C231" s="350">
        <v>393</v>
      </c>
      <c r="D231" s="177">
        <v>525</v>
      </c>
      <c r="E231" s="285" t="s">
        <v>784</v>
      </c>
      <c r="F231" s="177" t="s">
        <v>781</v>
      </c>
      <c r="G231" s="144" t="s">
        <v>100</v>
      </c>
    </row>
    <row r="232" spans="1:11" ht="26.1" customHeight="1" x14ac:dyDescent="0.5">
      <c r="A232" s="351">
        <v>16</v>
      </c>
      <c r="B232" s="139" t="s">
        <v>782</v>
      </c>
      <c r="C232" s="350">
        <v>330</v>
      </c>
      <c r="D232" s="177">
        <v>6000</v>
      </c>
      <c r="E232" s="285" t="s">
        <v>742</v>
      </c>
      <c r="F232" s="177" t="s">
        <v>785</v>
      </c>
      <c r="G232" s="178" t="s">
        <v>786</v>
      </c>
    </row>
    <row r="233" spans="1:11" ht="26.1" customHeight="1" x14ac:dyDescent="0.5">
      <c r="A233" s="351"/>
      <c r="B233" s="139" t="s">
        <v>783</v>
      </c>
      <c r="C233" s="350"/>
      <c r="D233" s="177"/>
      <c r="E233" s="220"/>
      <c r="F233" s="177"/>
      <c r="G233" s="178"/>
    </row>
    <row r="234" spans="1:11" ht="26.1" customHeight="1" x14ac:dyDescent="0.5">
      <c r="A234" s="351">
        <v>17</v>
      </c>
      <c r="B234" s="139" t="s">
        <v>865</v>
      </c>
      <c r="C234" s="350">
        <v>356</v>
      </c>
      <c r="D234" s="177">
        <v>337</v>
      </c>
      <c r="E234" s="285" t="s">
        <v>866</v>
      </c>
      <c r="F234" s="177" t="s">
        <v>867</v>
      </c>
      <c r="G234" s="178" t="s">
        <v>868</v>
      </c>
    </row>
    <row r="235" spans="1:11" ht="26.1" customHeight="1" x14ac:dyDescent="0.5">
      <c r="A235" s="351"/>
      <c r="B235" s="139"/>
      <c r="C235" s="350"/>
      <c r="D235" s="177"/>
      <c r="E235" s="177"/>
      <c r="F235" s="177"/>
      <c r="G235" s="178"/>
    </row>
    <row r="236" spans="1:11" ht="26.1" customHeight="1" x14ac:dyDescent="0.5">
      <c r="A236" s="351"/>
      <c r="B236" s="139"/>
      <c r="C236" s="350"/>
      <c r="D236" s="177"/>
      <c r="E236" s="177"/>
      <c r="F236" s="177"/>
      <c r="G236" s="178"/>
    </row>
    <row r="237" spans="1:11" ht="26.1" customHeight="1" x14ac:dyDescent="0.5">
      <c r="A237" s="351"/>
      <c r="B237" s="139"/>
      <c r="C237" s="350"/>
      <c r="D237" s="177"/>
      <c r="E237" s="177"/>
      <c r="F237" s="177"/>
      <c r="G237" s="178"/>
    </row>
    <row r="238" spans="1:11" ht="26.1" customHeight="1" x14ac:dyDescent="0.5">
      <c r="A238" s="351"/>
      <c r="B238" s="139"/>
      <c r="C238" s="350"/>
      <c r="D238" s="177"/>
      <c r="E238" s="177"/>
      <c r="F238" s="177"/>
      <c r="G238" s="178"/>
    </row>
    <row r="239" spans="1:11" ht="26.1" customHeight="1" x14ac:dyDescent="0.5">
      <c r="A239" s="352"/>
      <c r="B239" s="151"/>
      <c r="C239" s="171"/>
      <c r="D239" s="184"/>
      <c r="E239" s="184"/>
      <c r="F239" s="184"/>
      <c r="G239" s="186"/>
      <c r="K239" s="23" t="str">
        <f>BAHTTEXT(D240)</f>
        <v>สองหมื่นแปดพันเจ็ดร้อยสิบเอ็ดบาทถ้วน</v>
      </c>
    </row>
    <row r="240" spans="1:11" ht="26.1" customHeight="1" x14ac:dyDescent="0.5">
      <c r="A240" s="112"/>
      <c r="B240" s="114"/>
      <c r="C240" s="113" t="s">
        <v>22</v>
      </c>
      <c r="D240" s="73">
        <f>SUM(D216:D239)</f>
        <v>28711</v>
      </c>
      <c r="E240" s="116"/>
      <c r="F240" s="116"/>
      <c r="G240" s="115"/>
    </row>
    <row r="241" spans="1:7" s="40" customFormat="1" ht="26.1" customHeight="1" x14ac:dyDescent="0.55000000000000004">
      <c r="A241" s="373" t="s">
        <v>419</v>
      </c>
      <c r="B241" s="373"/>
      <c r="C241" s="373"/>
      <c r="D241" s="373"/>
      <c r="E241" s="373"/>
      <c r="F241" s="373"/>
      <c r="G241" s="373"/>
    </row>
    <row r="242" spans="1:7" ht="26.1" customHeight="1" x14ac:dyDescent="0.5">
      <c r="A242" s="374" t="s">
        <v>85</v>
      </c>
      <c r="B242" s="374"/>
      <c r="C242" s="374"/>
      <c r="D242" s="374"/>
      <c r="E242" s="374"/>
      <c r="F242" s="374"/>
      <c r="G242" s="374"/>
    </row>
    <row r="243" spans="1:7" ht="26.1" customHeight="1" x14ac:dyDescent="0.5">
      <c r="A243" s="127"/>
      <c r="B243" s="127"/>
      <c r="C243" s="128"/>
      <c r="D243" s="129"/>
      <c r="E243" s="129"/>
      <c r="F243" s="129"/>
      <c r="G243" s="128"/>
    </row>
    <row r="244" spans="1:7" ht="26.1" customHeight="1" x14ac:dyDescent="0.5">
      <c r="A244" s="117" t="s">
        <v>1</v>
      </c>
      <c r="B244" s="117" t="s">
        <v>2</v>
      </c>
      <c r="C244" s="119" t="s">
        <v>4</v>
      </c>
      <c r="D244" s="118" t="s">
        <v>5</v>
      </c>
      <c r="E244" s="371" t="s">
        <v>362</v>
      </c>
      <c r="F244" s="124" t="s">
        <v>6</v>
      </c>
      <c r="G244" s="117" t="s">
        <v>7</v>
      </c>
    </row>
    <row r="245" spans="1:7" ht="26.1" customHeight="1" x14ac:dyDescent="0.5">
      <c r="A245" s="120"/>
      <c r="B245" s="120"/>
      <c r="C245" s="122"/>
      <c r="D245" s="121"/>
      <c r="E245" s="372"/>
      <c r="F245" s="125" t="s">
        <v>8</v>
      </c>
      <c r="G245" s="123"/>
    </row>
    <row r="246" spans="1:7" ht="26.1" customHeight="1" x14ac:dyDescent="0.5">
      <c r="A246" s="187">
        <v>1</v>
      </c>
      <c r="B246" s="139" t="s">
        <v>86</v>
      </c>
      <c r="C246" s="350">
        <v>16</v>
      </c>
      <c r="D246" s="222">
        <v>150</v>
      </c>
      <c r="E246" s="285" t="s">
        <v>622</v>
      </c>
      <c r="F246" s="285" t="s">
        <v>623</v>
      </c>
      <c r="G246" s="144" t="s">
        <v>18</v>
      </c>
    </row>
    <row r="247" spans="1:7" ht="26.1" customHeight="1" x14ac:dyDescent="0.5">
      <c r="A247" s="188">
        <v>2</v>
      </c>
      <c r="B247" s="139" t="s">
        <v>87</v>
      </c>
      <c r="C247" s="350">
        <v>142</v>
      </c>
      <c r="D247" s="222">
        <v>150</v>
      </c>
      <c r="E247" s="285" t="s">
        <v>624</v>
      </c>
      <c r="F247" s="285" t="s">
        <v>625</v>
      </c>
      <c r="G247" s="144" t="s">
        <v>18</v>
      </c>
    </row>
    <row r="248" spans="1:7" ht="26.1" customHeight="1" x14ac:dyDescent="0.5">
      <c r="A248" s="188">
        <v>3</v>
      </c>
      <c r="B248" s="139" t="s">
        <v>88</v>
      </c>
      <c r="C248" s="350">
        <v>29</v>
      </c>
      <c r="D248" s="222">
        <v>150</v>
      </c>
      <c r="E248" s="285" t="s">
        <v>626</v>
      </c>
      <c r="F248" s="285" t="s">
        <v>627</v>
      </c>
      <c r="G248" s="144" t="s">
        <v>18</v>
      </c>
    </row>
    <row r="249" spans="1:7" ht="26.1" customHeight="1" x14ac:dyDescent="0.5">
      <c r="A249" s="188">
        <v>4</v>
      </c>
      <c r="B249" s="139" t="s">
        <v>89</v>
      </c>
      <c r="C249" s="350">
        <v>8</v>
      </c>
      <c r="D249" s="222">
        <v>225</v>
      </c>
      <c r="E249" s="285" t="s">
        <v>463</v>
      </c>
      <c r="F249" s="285" t="s">
        <v>481</v>
      </c>
      <c r="G249" s="144" t="s">
        <v>18</v>
      </c>
    </row>
    <row r="250" spans="1:7" ht="26.1" customHeight="1" x14ac:dyDescent="0.5">
      <c r="A250" s="188">
        <v>5</v>
      </c>
      <c r="B250" s="185" t="s">
        <v>234</v>
      </c>
      <c r="C250" s="350">
        <v>120</v>
      </c>
      <c r="D250" s="222">
        <v>570</v>
      </c>
      <c r="E250" s="285" t="s">
        <v>628</v>
      </c>
      <c r="F250" s="177" t="s">
        <v>629</v>
      </c>
      <c r="G250" s="178" t="s">
        <v>235</v>
      </c>
    </row>
    <row r="251" spans="1:7" ht="26.1" customHeight="1" x14ac:dyDescent="0.5">
      <c r="A251" s="188">
        <v>6</v>
      </c>
      <c r="B251" s="139" t="s">
        <v>314</v>
      </c>
      <c r="C251" s="350">
        <v>151</v>
      </c>
      <c r="D251" s="222">
        <v>150</v>
      </c>
      <c r="E251" s="285" t="s">
        <v>630</v>
      </c>
      <c r="F251" s="177" t="s">
        <v>631</v>
      </c>
      <c r="G251" s="144" t="s">
        <v>18</v>
      </c>
    </row>
    <row r="252" spans="1:7" ht="26.1" customHeight="1" x14ac:dyDescent="0.5">
      <c r="A252" s="188">
        <v>7</v>
      </c>
      <c r="B252" s="144" t="s">
        <v>632</v>
      </c>
      <c r="C252" s="350">
        <v>87</v>
      </c>
      <c r="D252" s="140">
        <v>405</v>
      </c>
      <c r="E252" s="285" t="s">
        <v>633</v>
      </c>
      <c r="F252" s="177" t="s">
        <v>634</v>
      </c>
      <c r="G252" s="144" t="s">
        <v>18</v>
      </c>
    </row>
    <row r="253" spans="1:7" ht="26.1" customHeight="1" x14ac:dyDescent="0.5">
      <c r="A253" s="351"/>
      <c r="B253" s="144"/>
      <c r="C253" s="350"/>
      <c r="D253" s="140"/>
      <c r="E253" s="285"/>
      <c r="F253" s="177"/>
      <c r="G253" s="144"/>
    </row>
    <row r="254" spans="1:7" ht="26.1" customHeight="1" x14ac:dyDescent="0.5">
      <c r="A254" s="351"/>
      <c r="B254" s="144"/>
      <c r="C254" s="350"/>
      <c r="D254" s="140"/>
      <c r="E254" s="177"/>
      <c r="F254" s="177"/>
      <c r="G254" s="144"/>
    </row>
    <row r="255" spans="1:7" ht="26.1" customHeight="1" x14ac:dyDescent="0.5">
      <c r="A255" s="351"/>
      <c r="B255" s="139"/>
      <c r="C255" s="350"/>
      <c r="D255" s="140"/>
      <c r="E255" s="177"/>
      <c r="F255" s="177"/>
      <c r="G255" s="144"/>
    </row>
    <row r="256" spans="1:7" ht="26.1" customHeight="1" x14ac:dyDescent="0.5">
      <c r="A256" s="351"/>
      <c r="B256" s="139"/>
      <c r="C256" s="350"/>
      <c r="D256" s="140"/>
      <c r="E256" s="177"/>
      <c r="F256" s="177"/>
      <c r="G256" s="144"/>
    </row>
    <row r="257" spans="1:7" ht="26.1" customHeight="1" x14ac:dyDescent="0.5">
      <c r="A257" s="351"/>
      <c r="B257" s="139"/>
      <c r="C257" s="350"/>
      <c r="D257" s="140"/>
      <c r="E257" s="177"/>
      <c r="F257" s="177"/>
      <c r="G257" s="144"/>
    </row>
    <row r="258" spans="1:7" ht="26.1" customHeight="1" x14ac:dyDescent="0.5">
      <c r="A258" s="351"/>
      <c r="B258" s="139"/>
      <c r="C258" s="350"/>
      <c r="D258" s="140"/>
      <c r="E258" s="177"/>
      <c r="F258" s="177"/>
      <c r="G258" s="351"/>
    </row>
    <row r="259" spans="1:7" ht="26.1" customHeight="1" x14ac:dyDescent="0.5">
      <c r="A259" s="351"/>
      <c r="B259" s="139"/>
      <c r="C259" s="350"/>
      <c r="D259" s="140"/>
      <c r="E259" s="177"/>
      <c r="F259" s="177"/>
      <c r="G259" s="351"/>
    </row>
    <row r="260" spans="1:7" ht="26.1" customHeight="1" x14ac:dyDescent="0.5">
      <c r="A260" s="351"/>
      <c r="B260" s="139"/>
      <c r="C260" s="350"/>
      <c r="D260" s="140"/>
      <c r="E260" s="177"/>
      <c r="F260" s="177"/>
      <c r="G260" s="351"/>
    </row>
    <row r="261" spans="1:7" ht="26.1" customHeight="1" x14ac:dyDescent="0.5">
      <c r="A261" s="351"/>
      <c r="B261" s="139"/>
      <c r="C261" s="350"/>
      <c r="D261" s="140"/>
      <c r="E261" s="177"/>
      <c r="F261" s="177"/>
      <c r="G261" s="144"/>
    </row>
    <row r="262" spans="1:7" ht="26.1" customHeight="1" x14ac:dyDescent="0.5">
      <c r="A262" s="351"/>
      <c r="B262" s="139"/>
      <c r="C262" s="350"/>
      <c r="D262" s="140"/>
      <c r="E262" s="177"/>
      <c r="F262" s="177"/>
      <c r="G262" s="144"/>
    </row>
    <row r="263" spans="1:7" ht="26.1" customHeight="1" x14ac:dyDescent="0.5">
      <c r="A263" s="351"/>
      <c r="B263" s="139"/>
      <c r="C263" s="350"/>
      <c r="D263" s="140"/>
      <c r="E263" s="177"/>
      <c r="F263" s="177"/>
      <c r="G263" s="144"/>
    </row>
    <row r="264" spans="1:7" ht="26.1" customHeight="1" x14ac:dyDescent="0.5">
      <c r="A264" s="351"/>
      <c r="B264" s="139"/>
      <c r="C264" s="350"/>
      <c r="D264" s="140"/>
      <c r="E264" s="177"/>
      <c r="F264" s="177"/>
      <c r="G264" s="144"/>
    </row>
    <row r="265" spans="1:7" ht="26.1" customHeight="1" x14ac:dyDescent="0.5">
      <c r="A265" s="351"/>
      <c r="B265" s="139"/>
      <c r="C265" s="350"/>
      <c r="D265" s="140"/>
      <c r="E265" s="177"/>
      <c r="F265" s="177"/>
      <c r="G265" s="144"/>
    </row>
    <row r="266" spans="1:7" ht="26.1" customHeight="1" x14ac:dyDescent="0.5">
      <c r="A266" s="351"/>
      <c r="B266" s="139"/>
      <c r="C266" s="350"/>
      <c r="D266" s="140"/>
      <c r="E266" s="177"/>
      <c r="F266" s="177"/>
      <c r="G266" s="144"/>
    </row>
    <row r="267" spans="1:7" ht="26.1" customHeight="1" x14ac:dyDescent="0.5">
      <c r="A267" s="351"/>
      <c r="B267" s="139"/>
      <c r="C267" s="350"/>
      <c r="D267" s="140"/>
      <c r="E267" s="177"/>
      <c r="F267" s="177"/>
      <c r="G267" s="144"/>
    </row>
    <row r="268" spans="1:7" ht="26.1" customHeight="1" x14ac:dyDescent="0.5">
      <c r="A268" s="352"/>
      <c r="B268" s="151"/>
      <c r="C268" s="171"/>
      <c r="D268" s="172"/>
      <c r="E268" s="184"/>
      <c r="F268" s="184"/>
      <c r="G268" s="173"/>
    </row>
    <row r="269" spans="1:7" ht="26.1" customHeight="1" x14ac:dyDescent="0.5">
      <c r="A269" s="112"/>
      <c r="B269" s="114"/>
      <c r="C269" s="113" t="s">
        <v>22</v>
      </c>
      <c r="D269" s="73">
        <f>SUM(D246:D268)</f>
        <v>1800</v>
      </c>
      <c r="E269" s="116"/>
      <c r="F269" s="116"/>
      <c r="G269" s="115"/>
    </row>
    <row r="270" spans="1:7" s="40" customFormat="1" ht="26.1" customHeight="1" x14ac:dyDescent="0.5">
      <c r="A270" s="23"/>
      <c r="B270" s="23"/>
      <c r="C270" s="26"/>
      <c r="D270" s="52"/>
      <c r="E270" s="52"/>
      <c r="F270" s="52"/>
      <c r="G270" s="26"/>
    </row>
    <row r="271" spans="1:7" x14ac:dyDescent="0.5">
      <c r="B271" s="69">
        <f>D30+D120+D150+D180+D210+D240+D269</f>
        <v>401142</v>
      </c>
      <c r="D271" s="53"/>
      <c r="E271" s="53"/>
    </row>
  </sheetData>
  <mergeCells count="25">
    <mergeCell ref="E34:E35"/>
    <mergeCell ref="A1:G1"/>
    <mergeCell ref="A2:G2"/>
    <mergeCell ref="E4:E5"/>
    <mergeCell ref="A31:G31"/>
    <mergeCell ref="A32:G32"/>
    <mergeCell ref="A182:G182"/>
    <mergeCell ref="A47:E47"/>
    <mergeCell ref="I47:M47"/>
    <mergeCell ref="E61:E62"/>
    <mergeCell ref="E91:E92"/>
    <mergeCell ref="A121:G121"/>
    <mergeCell ref="A122:G122"/>
    <mergeCell ref="E124:E125"/>
    <mergeCell ref="A151:G151"/>
    <mergeCell ref="A152:G152"/>
    <mergeCell ref="E154:E155"/>
    <mergeCell ref="A181:G181"/>
    <mergeCell ref="E244:E245"/>
    <mergeCell ref="E184:E185"/>
    <mergeCell ref="A211:G211"/>
    <mergeCell ref="A212:G212"/>
    <mergeCell ref="E214:E215"/>
    <mergeCell ref="A241:G241"/>
    <mergeCell ref="A242:G242"/>
  </mergeCells>
  <pageMargins left="0.39370078740157483" right="0" top="0.55118110236220474" bottom="0.19685039370078741" header="0.47244094488188981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zoomScaleNormal="100" workbookViewId="0">
      <selection sqref="A1:N46"/>
    </sheetView>
  </sheetViews>
  <sheetFormatPr defaultColWidth="4.625" defaultRowHeight="16.5" x14ac:dyDescent="0.35"/>
  <cols>
    <col min="1" max="1" width="4.625" style="88"/>
    <col min="2" max="2" width="17.875" style="88" customWidth="1"/>
    <col min="3" max="3" width="7.125" style="88" bestFit="1" customWidth="1"/>
    <col min="4" max="4" width="11" style="88" bestFit="1" customWidth="1"/>
    <col min="5" max="5" width="7.875" style="88" bestFit="1" customWidth="1"/>
    <col min="6" max="6" width="11.375" style="88" bestFit="1" customWidth="1"/>
    <col min="7" max="7" width="7.125" style="88" bestFit="1" customWidth="1"/>
    <col min="8" max="8" width="11.375" style="88" bestFit="1" customWidth="1"/>
    <col min="9" max="9" width="7.875" style="88" bestFit="1" customWidth="1"/>
    <col min="10" max="10" width="11.25" style="88" customWidth="1"/>
    <col min="11" max="11" width="7.125" style="88" bestFit="1" customWidth="1"/>
    <col min="12" max="12" width="10.875" style="88" bestFit="1" customWidth="1"/>
    <col min="13" max="13" width="7.875" style="88" customWidth="1"/>
    <col min="14" max="14" width="12.125" style="88" customWidth="1"/>
    <col min="15" max="16384" width="4.625" style="88"/>
  </cols>
  <sheetData>
    <row r="1" spans="1:14" ht="26.25" x14ac:dyDescent="0.55000000000000004">
      <c r="A1" s="436" t="s">
        <v>113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</row>
    <row r="2" spans="1:14" ht="26.25" x14ac:dyDescent="0.55000000000000004">
      <c r="A2" s="436" t="s">
        <v>438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</row>
    <row r="3" spans="1:14" ht="23.25" x14ac:dyDescent="0.5">
      <c r="A3" s="70"/>
      <c r="B3" s="70"/>
      <c r="C3" s="70"/>
      <c r="E3" s="70"/>
      <c r="F3" s="70"/>
      <c r="G3" s="70"/>
      <c r="H3" s="70"/>
      <c r="I3" s="70"/>
      <c r="K3" s="70"/>
      <c r="L3" s="70"/>
      <c r="M3" s="70"/>
    </row>
    <row r="4" spans="1:14" ht="23.25" x14ac:dyDescent="0.5">
      <c r="A4" s="443" t="s">
        <v>1</v>
      </c>
      <c r="B4" s="443" t="s">
        <v>2</v>
      </c>
      <c r="C4" s="445" t="s">
        <v>114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7"/>
    </row>
    <row r="5" spans="1:14" ht="23.25" x14ac:dyDescent="0.5">
      <c r="A5" s="444"/>
      <c r="B5" s="444"/>
      <c r="C5" s="448">
        <v>22555</v>
      </c>
      <c r="D5" s="449"/>
      <c r="E5" s="448">
        <v>22586</v>
      </c>
      <c r="F5" s="449"/>
      <c r="G5" s="448">
        <v>22616</v>
      </c>
      <c r="H5" s="449"/>
      <c r="I5" s="448">
        <v>22647</v>
      </c>
      <c r="J5" s="449"/>
      <c r="K5" s="448">
        <v>22678</v>
      </c>
      <c r="L5" s="449"/>
      <c r="M5" s="448">
        <v>22706</v>
      </c>
      <c r="N5" s="449"/>
    </row>
    <row r="6" spans="1:14" ht="23.25" x14ac:dyDescent="0.5">
      <c r="A6" s="202">
        <v>1</v>
      </c>
      <c r="B6" s="71" t="s">
        <v>115</v>
      </c>
      <c r="C6" s="84"/>
      <c r="D6" s="87"/>
      <c r="E6" s="84"/>
      <c r="F6" s="87"/>
      <c r="G6" s="84">
        <v>2400</v>
      </c>
      <c r="H6" s="230" t="s">
        <v>448</v>
      </c>
      <c r="I6" s="84"/>
      <c r="J6" s="87"/>
      <c r="K6" s="84">
        <v>2400</v>
      </c>
      <c r="L6" s="230" t="s">
        <v>726</v>
      </c>
      <c r="M6" s="84"/>
      <c r="N6" s="86"/>
    </row>
    <row r="7" spans="1:14" ht="23.25" x14ac:dyDescent="0.5">
      <c r="A7" s="202"/>
      <c r="B7" s="71"/>
      <c r="C7" s="84"/>
      <c r="D7" s="87"/>
      <c r="E7" s="84"/>
      <c r="F7" s="87"/>
      <c r="G7" s="84"/>
      <c r="H7" s="84"/>
      <c r="I7" s="84"/>
      <c r="J7" s="87"/>
      <c r="K7" s="84"/>
      <c r="L7" s="87"/>
      <c r="M7" s="84"/>
      <c r="N7" s="86"/>
    </row>
    <row r="8" spans="1:14" ht="23.25" x14ac:dyDescent="0.5">
      <c r="A8" s="202"/>
      <c r="B8" s="71"/>
      <c r="C8" s="84"/>
      <c r="D8" s="87"/>
      <c r="E8" s="84"/>
      <c r="F8" s="87"/>
      <c r="G8" s="84"/>
      <c r="H8" s="84"/>
      <c r="I8" s="84"/>
      <c r="J8" s="87"/>
      <c r="K8" s="84"/>
      <c r="L8" s="87"/>
      <c r="M8" s="84"/>
      <c r="N8" s="211"/>
    </row>
    <row r="9" spans="1:14" ht="23.25" x14ac:dyDescent="0.5">
      <c r="A9" s="202">
        <v>2</v>
      </c>
      <c r="B9" s="71" t="s">
        <v>116</v>
      </c>
      <c r="C9" s="84">
        <v>1200</v>
      </c>
      <c r="D9" s="87" t="s">
        <v>445</v>
      </c>
      <c r="E9" s="84"/>
      <c r="F9" s="87"/>
      <c r="G9" s="84">
        <v>1200</v>
      </c>
      <c r="H9" s="87" t="s">
        <v>449</v>
      </c>
      <c r="I9" s="84">
        <v>1200</v>
      </c>
      <c r="J9" s="87" t="s">
        <v>453</v>
      </c>
      <c r="K9" s="84">
        <v>1200</v>
      </c>
      <c r="L9" s="87" t="s">
        <v>659</v>
      </c>
      <c r="M9" s="84">
        <v>1200</v>
      </c>
      <c r="N9" s="86" t="s">
        <v>759</v>
      </c>
    </row>
    <row r="10" spans="1:14" ht="23.25" x14ac:dyDescent="0.5">
      <c r="A10" s="208"/>
      <c r="B10" s="71"/>
      <c r="C10" s="84"/>
      <c r="D10" s="87"/>
      <c r="E10" s="84"/>
      <c r="F10" s="87"/>
      <c r="G10" s="84"/>
      <c r="H10" s="87"/>
      <c r="I10" s="84"/>
      <c r="J10" s="87"/>
      <c r="K10" s="84"/>
      <c r="L10" s="87"/>
      <c r="M10" s="84"/>
      <c r="N10" s="86"/>
    </row>
    <row r="11" spans="1:14" ht="23.25" x14ac:dyDescent="0.5">
      <c r="A11" s="202">
        <v>3</v>
      </c>
      <c r="B11" s="71" t="s">
        <v>117</v>
      </c>
      <c r="C11" s="84">
        <v>1800</v>
      </c>
      <c r="D11" s="87" t="s">
        <v>445</v>
      </c>
      <c r="E11" s="84">
        <v>1800</v>
      </c>
      <c r="F11" s="87" t="s">
        <v>446</v>
      </c>
      <c r="G11" s="84"/>
      <c r="H11" s="87"/>
      <c r="I11" s="84">
        <v>1800</v>
      </c>
      <c r="J11" s="87" t="s">
        <v>450</v>
      </c>
      <c r="K11" s="84">
        <v>1800</v>
      </c>
      <c r="L11" s="87" t="s">
        <v>727</v>
      </c>
      <c r="M11" s="84">
        <v>1800</v>
      </c>
      <c r="N11" s="86" t="s">
        <v>759</v>
      </c>
    </row>
    <row r="12" spans="1:14" ht="23.25" x14ac:dyDescent="0.5">
      <c r="A12" s="208"/>
      <c r="B12" s="71"/>
      <c r="C12" s="84"/>
      <c r="D12" s="87"/>
      <c r="E12" s="84"/>
      <c r="F12" s="87"/>
      <c r="G12" s="84"/>
      <c r="H12" s="87"/>
      <c r="I12" s="84"/>
      <c r="J12" s="87"/>
      <c r="K12" s="84"/>
      <c r="L12" s="87"/>
      <c r="M12" s="84"/>
      <c r="N12" s="86"/>
    </row>
    <row r="13" spans="1:14" ht="23.25" x14ac:dyDescent="0.5">
      <c r="A13" s="202">
        <v>4</v>
      </c>
      <c r="B13" s="71" t="s">
        <v>318</v>
      </c>
      <c r="C13" s="84"/>
      <c r="D13" s="210"/>
      <c r="E13" s="84">
        <v>1200</v>
      </c>
      <c r="F13" s="87" t="s">
        <v>445</v>
      </c>
      <c r="G13" s="84">
        <v>2400</v>
      </c>
      <c r="H13" s="210" t="s">
        <v>658</v>
      </c>
      <c r="I13" s="82"/>
      <c r="J13" s="210"/>
      <c r="K13" s="84"/>
      <c r="L13" s="210"/>
      <c r="M13" s="84">
        <v>3600</v>
      </c>
      <c r="N13" s="211" t="s">
        <v>760</v>
      </c>
    </row>
    <row r="14" spans="1:14" ht="23.25" x14ac:dyDescent="0.5">
      <c r="A14" s="208">
        <v>5</v>
      </c>
      <c r="B14" s="209" t="s">
        <v>374</v>
      </c>
      <c r="C14" s="82">
        <v>600</v>
      </c>
      <c r="D14" s="210" t="s">
        <v>445</v>
      </c>
      <c r="E14" s="84">
        <v>600</v>
      </c>
      <c r="F14" s="87" t="s">
        <v>447</v>
      </c>
      <c r="G14" s="82"/>
      <c r="H14" s="82"/>
      <c r="I14" s="330">
        <v>600</v>
      </c>
      <c r="J14" s="210" t="s">
        <v>961</v>
      </c>
      <c r="K14" s="82">
        <v>600</v>
      </c>
      <c r="L14" s="210" t="s">
        <v>759</v>
      </c>
      <c r="M14" s="82"/>
      <c r="N14" s="211"/>
    </row>
    <row r="15" spans="1:14" ht="23.25" x14ac:dyDescent="0.5">
      <c r="A15" s="208"/>
      <c r="B15" s="209"/>
      <c r="C15" s="82"/>
      <c r="D15" s="210"/>
      <c r="E15" s="84"/>
      <c r="F15" s="87"/>
      <c r="G15" s="82"/>
      <c r="H15" s="82"/>
      <c r="I15" s="82">
        <v>600</v>
      </c>
      <c r="J15" s="210" t="s">
        <v>659</v>
      </c>
      <c r="K15" s="82"/>
      <c r="L15" s="210"/>
      <c r="M15" s="82"/>
      <c r="N15" s="211"/>
    </row>
    <row r="16" spans="1:14" ht="23.25" x14ac:dyDescent="0.5">
      <c r="A16" s="208">
        <v>6</v>
      </c>
      <c r="B16" s="209" t="s">
        <v>375</v>
      </c>
      <c r="C16" s="84"/>
      <c r="D16" s="210"/>
      <c r="E16" s="84"/>
      <c r="F16" s="87"/>
      <c r="G16" s="84">
        <v>3600</v>
      </c>
      <c r="H16" s="244" t="s">
        <v>448</v>
      </c>
      <c r="I16" s="84">
        <v>3600</v>
      </c>
      <c r="J16" s="210" t="s">
        <v>657</v>
      </c>
      <c r="K16" s="84"/>
      <c r="L16" s="210"/>
      <c r="M16" s="84"/>
      <c r="N16" s="211"/>
    </row>
    <row r="17" spans="1:14" ht="23.25" x14ac:dyDescent="0.5">
      <c r="A17" s="332"/>
      <c r="B17" s="209"/>
      <c r="C17" s="82"/>
      <c r="D17" s="82"/>
      <c r="E17" s="84"/>
      <c r="F17" s="87"/>
      <c r="G17" s="82"/>
      <c r="H17" s="82"/>
      <c r="I17" s="82"/>
      <c r="J17" s="82"/>
      <c r="K17" s="82"/>
      <c r="L17" s="82"/>
      <c r="M17" s="82"/>
      <c r="N17" s="83"/>
    </row>
    <row r="18" spans="1:14" ht="21" x14ac:dyDescent="0.45">
      <c r="A18" s="432" t="s">
        <v>118</v>
      </c>
      <c r="B18" s="433"/>
      <c r="C18" s="89">
        <f>SUM(C6:C16)</f>
        <v>3600</v>
      </c>
      <c r="D18" s="89">
        <f>SUM(D6:D13)</f>
        <v>0</v>
      </c>
      <c r="E18" s="89">
        <f>SUM(E6:E16)</f>
        <v>3600</v>
      </c>
      <c r="F18" s="89">
        <f>SUM(F6:F13)</f>
        <v>0</v>
      </c>
      <c r="G18" s="89">
        <f>SUM(G6:G16)</f>
        <v>9600</v>
      </c>
      <c r="H18" s="89">
        <f>SUM(H6:H13)</f>
        <v>0</v>
      </c>
      <c r="I18" s="89">
        <f>SUM(I6:I16)</f>
        <v>7800</v>
      </c>
      <c r="J18" s="89">
        <f>SUM(J6:J13)</f>
        <v>0</v>
      </c>
      <c r="K18" s="89">
        <f>SUM(K6:K16)</f>
        <v>6000</v>
      </c>
      <c r="L18" s="89">
        <f>SUM(L6:L13)</f>
        <v>0</v>
      </c>
      <c r="M18" s="89">
        <f>SUM(M6:M16)</f>
        <v>6600</v>
      </c>
      <c r="N18" s="89">
        <f>SUM(N6:N13)</f>
        <v>0</v>
      </c>
    </row>
    <row r="19" spans="1:14" ht="23.25" x14ac:dyDescent="0.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85"/>
    </row>
    <row r="20" spans="1:14" ht="23.25" x14ac:dyDescent="0.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85"/>
    </row>
    <row r="21" spans="1:14" ht="23.25" x14ac:dyDescent="0.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85"/>
    </row>
    <row r="22" spans="1:14" ht="23.25" x14ac:dyDescent="0.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85"/>
    </row>
    <row r="23" spans="1:14" ht="23.25" x14ac:dyDescent="0.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85"/>
    </row>
    <row r="24" spans="1:14" ht="26.25" x14ac:dyDescent="0.55000000000000004">
      <c r="A24" s="435" t="s">
        <v>113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</row>
    <row r="25" spans="1:14" ht="26.25" x14ac:dyDescent="0.55000000000000004">
      <c r="A25" s="436" t="s">
        <v>438</v>
      </c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1:14" ht="23.25" x14ac:dyDescent="0.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ht="23.25" x14ac:dyDescent="0.5">
      <c r="A27" s="437" t="s">
        <v>1</v>
      </c>
      <c r="B27" s="437" t="s">
        <v>2</v>
      </c>
      <c r="C27" s="438" t="s">
        <v>114</v>
      </c>
      <c r="D27" s="438"/>
      <c r="E27" s="438"/>
      <c r="F27" s="438"/>
      <c r="G27" s="438"/>
      <c r="H27" s="438"/>
      <c r="I27" s="438"/>
      <c r="J27" s="438"/>
      <c r="K27" s="438"/>
      <c r="L27" s="438"/>
      <c r="M27" s="439"/>
      <c r="N27" s="439"/>
    </row>
    <row r="28" spans="1:14" ht="23.25" x14ac:dyDescent="0.5">
      <c r="A28" s="437"/>
      <c r="B28" s="437"/>
      <c r="C28" s="440">
        <v>22737</v>
      </c>
      <c r="D28" s="441"/>
      <c r="E28" s="440">
        <v>22767</v>
      </c>
      <c r="F28" s="441"/>
      <c r="G28" s="440">
        <v>22798</v>
      </c>
      <c r="H28" s="441"/>
      <c r="I28" s="440">
        <v>22828</v>
      </c>
      <c r="J28" s="441"/>
      <c r="K28" s="440">
        <v>22859</v>
      </c>
      <c r="L28" s="441"/>
      <c r="M28" s="442">
        <v>22890</v>
      </c>
      <c r="N28" s="442"/>
    </row>
    <row r="29" spans="1:14" ht="23.25" x14ac:dyDescent="0.5">
      <c r="A29" s="208">
        <v>1</v>
      </c>
      <c r="B29" s="71" t="s">
        <v>115</v>
      </c>
      <c r="C29" s="84">
        <v>2400</v>
      </c>
      <c r="D29" s="87" t="s">
        <v>881</v>
      </c>
      <c r="E29" s="84"/>
      <c r="F29" s="87"/>
      <c r="G29" s="84"/>
      <c r="H29" s="87"/>
      <c r="I29" s="84"/>
      <c r="J29" s="87"/>
      <c r="K29" s="84"/>
      <c r="L29" s="87"/>
      <c r="M29" s="84">
        <v>7200</v>
      </c>
      <c r="N29" s="87" t="s">
        <v>1022</v>
      </c>
    </row>
    <row r="30" spans="1:14" ht="23.25" x14ac:dyDescent="0.5">
      <c r="A30" s="208"/>
      <c r="B30" s="71"/>
      <c r="C30" s="84"/>
      <c r="D30" s="87"/>
      <c r="E30" s="84"/>
      <c r="F30" s="87"/>
      <c r="G30" s="84"/>
      <c r="H30" s="87"/>
      <c r="I30" s="84"/>
      <c r="J30" s="87"/>
      <c r="K30" s="84"/>
      <c r="L30" s="87"/>
      <c r="M30" s="84"/>
      <c r="N30" s="87"/>
    </row>
    <row r="31" spans="1:14" ht="23.25" x14ac:dyDescent="0.5">
      <c r="A31" s="208">
        <v>2</v>
      </c>
      <c r="B31" s="71" t="s">
        <v>116</v>
      </c>
      <c r="C31" s="84"/>
      <c r="D31" s="87"/>
      <c r="E31" s="84"/>
      <c r="F31" s="87"/>
      <c r="G31" s="84"/>
      <c r="H31" s="87"/>
      <c r="I31" s="84"/>
      <c r="J31" s="87"/>
      <c r="K31" s="84">
        <v>2400</v>
      </c>
      <c r="L31" s="230" t="s">
        <v>1005</v>
      </c>
      <c r="M31" s="84">
        <v>1200</v>
      </c>
      <c r="N31" s="230" t="s">
        <v>1019</v>
      </c>
    </row>
    <row r="32" spans="1:14" ht="23.25" x14ac:dyDescent="0.5">
      <c r="A32" s="229"/>
      <c r="B32" s="71"/>
      <c r="C32" s="84"/>
      <c r="D32" s="87"/>
      <c r="E32" s="84"/>
      <c r="F32" s="87"/>
      <c r="G32" s="84"/>
      <c r="H32" s="87"/>
      <c r="I32" s="84"/>
      <c r="J32" s="87"/>
      <c r="K32" s="84">
        <v>2400</v>
      </c>
      <c r="L32" s="230" t="s">
        <v>1004</v>
      </c>
      <c r="M32" s="84">
        <v>2400</v>
      </c>
      <c r="N32" s="87" t="s">
        <v>1024</v>
      </c>
    </row>
    <row r="33" spans="1:14" ht="23.25" x14ac:dyDescent="0.5">
      <c r="A33" s="208">
        <v>3</v>
      </c>
      <c r="B33" s="71" t="s">
        <v>117</v>
      </c>
      <c r="C33" s="84">
        <v>1800</v>
      </c>
      <c r="D33" s="87" t="s">
        <v>880</v>
      </c>
      <c r="E33" s="84">
        <v>1800</v>
      </c>
      <c r="F33" s="87" t="s">
        <v>941</v>
      </c>
      <c r="G33" s="84">
        <v>1800</v>
      </c>
      <c r="H33" s="87" t="s">
        <v>942</v>
      </c>
      <c r="I33" s="84">
        <v>1800</v>
      </c>
      <c r="J33" s="230" t="s">
        <v>1006</v>
      </c>
      <c r="K33" s="84">
        <v>1800</v>
      </c>
      <c r="L33" s="87" t="s">
        <v>1003</v>
      </c>
      <c r="M33" s="84">
        <v>1800</v>
      </c>
      <c r="N33" s="87" t="s">
        <v>1019</v>
      </c>
    </row>
    <row r="34" spans="1:14" ht="23.25" x14ac:dyDescent="0.5">
      <c r="A34" s="229"/>
      <c r="B34" s="71"/>
      <c r="C34" s="84"/>
      <c r="D34" s="86"/>
      <c r="E34" s="84"/>
      <c r="F34" s="87"/>
      <c r="G34" s="84"/>
      <c r="H34" s="87"/>
      <c r="I34" s="84"/>
      <c r="J34" s="87"/>
      <c r="K34" s="84"/>
      <c r="L34" s="87"/>
      <c r="M34" s="84">
        <v>1800</v>
      </c>
      <c r="N34" s="87" t="s">
        <v>1023</v>
      </c>
    </row>
    <row r="35" spans="1:14" ht="23.25" x14ac:dyDescent="0.5">
      <c r="A35" s="208">
        <v>4</v>
      </c>
      <c r="B35" s="71" t="s">
        <v>318</v>
      </c>
      <c r="C35" s="84"/>
      <c r="D35" s="86"/>
      <c r="E35" s="84"/>
      <c r="F35" s="87"/>
      <c r="G35" s="84">
        <v>3600</v>
      </c>
      <c r="H35" s="87" t="s">
        <v>958</v>
      </c>
      <c r="I35" s="84"/>
      <c r="J35" s="87"/>
      <c r="K35" s="84"/>
      <c r="L35" s="87"/>
      <c r="M35" s="84">
        <v>3600</v>
      </c>
      <c r="N35" s="87" t="s">
        <v>1021</v>
      </c>
    </row>
    <row r="36" spans="1:14" ht="23.25" x14ac:dyDescent="0.5">
      <c r="A36" s="208">
        <v>5</v>
      </c>
      <c r="B36" s="209" t="s">
        <v>374</v>
      </c>
      <c r="C36" s="84">
        <v>1200</v>
      </c>
      <c r="D36" s="87" t="s">
        <v>882</v>
      </c>
      <c r="E36" s="84">
        <v>600</v>
      </c>
      <c r="F36" s="87" t="s">
        <v>942</v>
      </c>
      <c r="G36" s="84"/>
      <c r="H36" s="87"/>
      <c r="I36" s="84">
        <v>600</v>
      </c>
      <c r="J36" s="87" t="s">
        <v>959</v>
      </c>
      <c r="K36" s="84"/>
      <c r="L36" s="87"/>
      <c r="M36" s="84">
        <v>600</v>
      </c>
      <c r="N36" s="87" t="s">
        <v>1002</v>
      </c>
    </row>
    <row r="37" spans="1:14" ht="23.25" x14ac:dyDescent="0.5">
      <c r="A37" s="333"/>
      <c r="B37" s="209"/>
      <c r="C37" s="84"/>
      <c r="D37" s="87"/>
      <c r="E37" s="84"/>
      <c r="F37" s="87"/>
      <c r="G37" s="84"/>
      <c r="H37" s="87"/>
      <c r="I37" s="84">
        <v>600</v>
      </c>
      <c r="J37" s="87" t="s">
        <v>1003</v>
      </c>
      <c r="K37" s="84"/>
      <c r="L37" s="87"/>
      <c r="M37" s="84">
        <v>600</v>
      </c>
      <c r="N37" s="87" t="s">
        <v>1019</v>
      </c>
    </row>
    <row r="38" spans="1:14" ht="23.25" x14ac:dyDescent="0.5">
      <c r="A38" s="208">
        <v>6</v>
      </c>
      <c r="B38" s="209" t="s">
        <v>375</v>
      </c>
      <c r="C38" s="84"/>
      <c r="D38" s="87"/>
      <c r="E38" s="84"/>
      <c r="F38" s="87"/>
      <c r="G38" s="84"/>
      <c r="H38" s="87"/>
      <c r="I38" s="84">
        <v>10800</v>
      </c>
      <c r="J38" s="87" t="s">
        <v>960</v>
      </c>
      <c r="K38" s="84"/>
      <c r="L38" s="87"/>
      <c r="M38" s="84"/>
      <c r="N38" s="87"/>
    </row>
    <row r="39" spans="1:14" ht="23.25" x14ac:dyDescent="0.5">
      <c r="A39" s="331"/>
      <c r="B39" s="209"/>
      <c r="C39" s="84"/>
      <c r="D39" s="87"/>
      <c r="E39" s="84"/>
      <c r="F39" s="87"/>
      <c r="G39" s="84"/>
      <c r="H39" s="87"/>
      <c r="I39" s="84"/>
      <c r="J39" s="87"/>
      <c r="K39" s="84"/>
      <c r="L39" s="87"/>
      <c r="M39" s="84"/>
      <c r="N39" s="87"/>
    </row>
    <row r="40" spans="1:14" ht="23.25" x14ac:dyDescent="0.5">
      <c r="A40" s="331">
        <v>7</v>
      </c>
      <c r="B40" s="209" t="s">
        <v>979</v>
      </c>
      <c r="C40" s="84"/>
      <c r="D40" s="87"/>
      <c r="E40" s="84"/>
      <c r="F40" s="87"/>
      <c r="G40" s="84"/>
      <c r="H40" s="87"/>
      <c r="I40" s="84"/>
      <c r="J40" s="87"/>
      <c r="K40" s="84"/>
      <c r="L40" s="87"/>
      <c r="M40" s="84">
        <v>1800</v>
      </c>
      <c r="N40" s="87" t="s">
        <v>1020</v>
      </c>
    </row>
    <row r="41" spans="1:14" ht="23.25" x14ac:dyDescent="0.5">
      <c r="A41" s="331"/>
      <c r="B41" s="209"/>
      <c r="C41" s="84"/>
      <c r="D41" s="87"/>
      <c r="E41" s="84"/>
      <c r="F41" s="87"/>
      <c r="G41" s="84"/>
      <c r="H41" s="87"/>
      <c r="I41" s="84"/>
      <c r="J41" s="87"/>
      <c r="K41" s="84"/>
      <c r="L41" s="87"/>
      <c r="M41" s="84">
        <v>1800</v>
      </c>
      <c r="N41" s="87" t="s">
        <v>1023</v>
      </c>
    </row>
    <row r="42" spans="1:14" ht="23.25" x14ac:dyDescent="0.5">
      <c r="A42" s="208"/>
      <c r="B42" s="209"/>
      <c r="C42" s="89">
        <f>SUM(C29:C38)</f>
        <v>5400</v>
      </c>
      <c r="D42" s="89">
        <f t="shared" ref="D42:N42" si="0">SUM(D29:D38)</f>
        <v>0</v>
      </c>
      <c r="E42" s="89">
        <f>SUM(E29:E38)</f>
        <v>2400</v>
      </c>
      <c r="F42" s="89">
        <f t="shared" si="0"/>
        <v>0</v>
      </c>
      <c r="G42" s="89">
        <f t="shared" si="0"/>
        <v>5400</v>
      </c>
      <c r="H42" s="89">
        <f t="shared" si="0"/>
        <v>0</v>
      </c>
      <c r="I42" s="89">
        <f t="shared" si="0"/>
        <v>13800</v>
      </c>
      <c r="J42" s="89">
        <f t="shared" si="0"/>
        <v>0</v>
      </c>
      <c r="K42" s="89">
        <f t="shared" si="0"/>
        <v>6600</v>
      </c>
      <c r="L42" s="89">
        <f t="shared" si="0"/>
        <v>0</v>
      </c>
      <c r="M42" s="89">
        <f>M29+M31+M32+M33+M34+M35+M36+M37+M40+M41</f>
        <v>22800</v>
      </c>
      <c r="N42" s="89">
        <f t="shared" si="0"/>
        <v>0</v>
      </c>
    </row>
    <row r="44" spans="1:14" ht="26.25" x14ac:dyDescent="0.55000000000000004">
      <c r="B44" s="90" t="s">
        <v>439</v>
      </c>
      <c r="C44" s="90"/>
      <c r="D44" s="90"/>
      <c r="E44" s="90"/>
      <c r="F44" s="90"/>
      <c r="G44" s="90"/>
      <c r="H44" s="90"/>
      <c r="I44" s="90"/>
      <c r="J44" s="90"/>
    </row>
    <row r="45" spans="1:14" ht="26.25" x14ac:dyDescent="0.55000000000000004">
      <c r="A45" s="70">
        <v>1</v>
      </c>
      <c r="B45" s="70" t="s">
        <v>119</v>
      </c>
      <c r="C45" s="70"/>
      <c r="D45" s="70" t="s">
        <v>120</v>
      </c>
      <c r="E45" s="434">
        <f>SUM(C18,E18,G18,I18,K18,M18,C42,E42,G42,I42,K42,M42)</f>
        <v>93600</v>
      </c>
      <c r="F45" s="434"/>
      <c r="G45" s="70" t="s">
        <v>121</v>
      </c>
      <c r="H45" s="70"/>
      <c r="I45" s="70"/>
      <c r="J45" s="90"/>
    </row>
    <row r="46" spans="1:14" ht="26.25" x14ac:dyDescent="0.55000000000000004">
      <c r="A46" s="70">
        <v>2</v>
      </c>
      <c r="B46" s="70" t="s">
        <v>440</v>
      </c>
      <c r="C46" s="70"/>
      <c r="D46" s="70"/>
      <c r="E46" s="70"/>
      <c r="F46" s="91"/>
      <c r="G46" s="91"/>
      <c r="H46" s="70"/>
      <c r="I46" s="70"/>
      <c r="J46" s="90"/>
    </row>
    <row r="47" spans="1:14" ht="26.25" x14ac:dyDescent="0.55000000000000004">
      <c r="A47" s="70"/>
      <c r="B47" s="70"/>
      <c r="C47" s="70"/>
      <c r="D47" s="70"/>
      <c r="E47" s="70"/>
      <c r="F47" s="70"/>
      <c r="G47" s="70"/>
      <c r="H47" s="91"/>
      <c r="I47" s="91"/>
      <c r="J47" s="90"/>
    </row>
    <row r="48" spans="1:14" ht="26.25" x14ac:dyDescent="0.55000000000000004">
      <c r="B48" s="70"/>
      <c r="C48" s="90"/>
      <c r="D48" s="70"/>
      <c r="E48" s="90"/>
      <c r="F48" s="70"/>
      <c r="G48" s="70"/>
      <c r="H48" s="91"/>
      <c r="I48" s="91"/>
      <c r="J48" s="90"/>
    </row>
    <row r="49" spans="1:10" ht="26.25" x14ac:dyDescent="0.55000000000000004">
      <c r="A49" s="70"/>
      <c r="B49" s="70"/>
      <c r="C49" s="70"/>
      <c r="D49" s="70"/>
      <c r="E49" s="70"/>
      <c r="F49" s="70"/>
      <c r="G49" s="70"/>
      <c r="H49" s="91"/>
      <c r="I49" s="91"/>
      <c r="J49" s="90"/>
    </row>
  </sheetData>
  <mergeCells count="24">
    <mergeCell ref="A1:N1"/>
    <mergeCell ref="A2:N2"/>
    <mergeCell ref="A4:A5"/>
    <mergeCell ref="B4:B5"/>
    <mergeCell ref="C4:N4"/>
    <mergeCell ref="C5:D5"/>
    <mergeCell ref="E5:F5"/>
    <mergeCell ref="G5:H5"/>
    <mergeCell ref="I5:J5"/>
    <mergeCell ref="K5:L5"/>
    <mergeCell ref="M5:N5"/>
    <mergeCell ref="A18:B18"/>
    <mergeCell ref="E45:F45"/>
    <mergeCell ref="A24:N24"/>
    <mergeCell ref="A25:N25"/>
    <mergeCell ref="A27:A28"/>
    <mergeCell ref="B27:B28"/>
    <mergeCell ref="C27:N27"/>
    <mergeCell ref="C28:D28"/>
    <mergeCell ref="E28:F28"/>
    <mergeCell ref="G28:H28"/>
    <mergeCell ref="I28:J28"/>
    <mergeCell ref="K28:L28"/>
    <mergeCell ref="M28:N28"/>
  </mergeCells>
  <pageMargins left="0.18" right="0.17" top="0.32" bottom="0.36" header="0.23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sqref="A1:G35"/>
    </sheetView>
  </sheetViews>
  <sheetFormatPr defaultColWidth="9.625" defaultRowHeight="21" x14ac:dyDescent="0.45"/>
  <cols>
    <col min="1" max="1" width="5.25" style="7" bestFit="1" customWidth="1"/>
    <col min="2" max="2" width="17.625" style="7" customWidth="1"/>
    <col min="3" max="3" width="8.375" style="7" customWidth="1"/>
    <col min="4" max="4" width="9.125" style="11" bestFit="1" customWidth="1"/>
    <col min="5" max="5" width="11.625" style="11" bestFit="1" customWidth="1"/>
    <col min="6" max="6" width="24.625" style="7" customWidth="1"/>
    <col min="7" max="7" width="15.5" style="7" bestFit="1" customWidth="1"/>
    <col min="8" max="16384" width="9.625" style="7"/>
  </cols>
  <sheetData>
    <row r="1" spans="1:8" ht="15.75" customHeight="1" x14ac:dyDescent="0.45"/>
    <row r="2" spans="1:8" ht="23.25" x14ac:dyDescent="0.5">
      <c r="A2" s="451" t="s">
        <v>93</v>
      </c>
      <c r="B2" s="451"/>
      <c r="C2" s="451"/>
      <c r="D2" s="451"/>
      <c r="E2" s="451"/>
      <c r="F2" s="451"/>
      <c r="G2" s="451"/>
      <c r="H2" s="19"/>
    </row>
    <row r="3" spans="1:8" ht="23.25" x14ac:dyDescent="0.5">
      <c r="A3" s="451" t="s">
        <v>441</v>
      </c>
      <c r="B3" s="451"/>
      <c r="C3" s="451"/>
      <c r="D3" s="451"/>
      <c r="E3" s="451"/>
      <c r="F3" s="451"/>
      <c r="G3" s="451"/>
      <c r="H3" s="19"/>
    </row>
    <row r="4" spans="1:8" ht="14.25" customHeight="1" x14ac:dyDescent="0.45"/>
    <row r="5" spans="1:8" ht="23.25" x14ac:dyDescent="0.5">
      <c r="A5" s="452" t="s">
        <v>3</v>
      </c>
      <c r="B5" s="453" t="s">
        <v>2</v>
      </c>
      <c r="C5" s="454" t="s">
        <v>122</v>
      </c>
      <c r="D5" s="455" t="s">
        <v>5</v>
      </c>
      <c r="E5" s="110" t="s">
        <v>6</v>
      </c>
      <c r="F5" s="454" t="s">
        <v>7</v>
      </c>
      <c r="G5" s="12" t="s">
        <v>96</v>
      </c>
      <c r="H5" s="18"/>
    </row>
    <row r="6" spans="1:8" ht="23.25" x14ac:dyDescent="0.5">
      <c r="A6" s="452"/>
      <c r="B6" s="453"/>
      <c r="C6" s="454"/>
      <c r="D6" s="456"/>
      <c r="E6" s="111" t="s">
        <v>8</v>
      </c>
      <c r="F6" s="454"/>
      <c r="G6" s="13" t="s">
        <v>99</v>
      </c>
      <c r="H6" s="18"/>
    </row>
    <row r="7" spans="1:8" ht="23.25" x14ac:dyDescent="0.5">
      <c r="A7" s="17">
        <v>1</v>
      </c>
      <c r="B7" s="1" t="s">
        <v>349</v>
      </c>
      <c r="C7" s="17">
        <v>103</v>
      </c>
      <c r="D7" s="6">
        <v>160</v>
      </c>
      <c r="E7" s="16" t="s">
        <v>1025</v>
      </c>
      <c r="F7" s="17" t="s">
        <v>350</v>
      </c>
      <c r="G7" s="68" t="s">
        <v>998</v>
      </c>
      <c r="H7" s="18"/>
    </row>
    <row r="8" spans="1:8" ht="23.25" x14ac:dyDescent="0.5">
      <c r="A8" s="17"/>
      <c r="B8" s="1" t="s">
        <v>349</v>
      </c>
      <c r="C8" s="17">
        <v>103</v>
      </c>
      <c r="D8" s="6">
        <v>192</v>
      </c>
      <c r="E8" s="16" t="s">
        <v>637</v>
      </c>
      <c r="F8" s="17" t="s">
        <v>350</v>
      </c>
      <c r="G8" s="68"/>
      <c r="H8" s="18"/>
    </row>
    <row r="9" spans="1:8" ht="23.25" x14ac:dyDescent="0.5">
      <c r="A9" s="17">
        <v>2</v>
      </c>
      <c r="B9" s="1" t="s">
        <v>351</v>
      </c>
      <c r="C9" s="17">
        <v>145</v>
      </c>
      <c r="D9" s="14">
        <v>160</v>
      </c>
      <c r="E9" s="16" t="s">
        <v>1026</v>
      </c>
      <c r="F9" s="17" t="s">
        <v>352</v>
      </c>
      <c r="G9" s="68" t="s">
        <v>411</v>
      </c>
      <c r="H9" s="18"/>
    </row>
    <row r="10" spans="1:8" ht="23.25" x14ac:dyDescent="0.5">
      <c r="A10" s="17">
        <v>3</v>
      </c>
      <c r="B10" s="1" t="s">
        <v>410</v>
      </c>
      <c r="C10" s="17">
        <v>171</v>
      </c>
      <c r="D10" s="14">
        <v>160</v>
      </c>
      <c r="E10" s="16" t="s">
        <v>997</v>
      </c>
      <c r="F10" s="17" t="s">
        <v>352</v>
      </c>
      <c r="G10" s="68" t="s">
        <v>412</v>
      </c>
      <c r="H10" s="18"/>
    </row>
    <row r="11" spans="1:8" x14ac:dyDescent="0.45">
      <c r="A11" s="109"/>
      <c r="B11" s="4"/>
      <c r="C11" s="5"/>
      <c r="D11" s="20"/>
      <c r="E11" s="9"/>
      <c r="F11" s="4"/>
      <c r="G11" s="4"/>
      <c r="H11" s="18"/>
    </row>
    <row r="12" spans="1:8" s="18" customFormat="1" x14ac:dyDescent="0.45">
      <c r="A12" s="109"/>
      <c r="B12" s="4"/>
      <c r="C12" s="5"/>
      <c r="D12" s="20"/>
      <c r="E12" s="9"/>
      <c r="F12" s="4"/>
      <c r="G12" s="4"/>
    </row>
    <row r="13" spans="1:8" s="18" customFormat="1" x14ac:dyDescent="0.45">
      <c r="A13" s="22"/>
      <c r="B13" s="4"/>
      <c r="C13" s="5"/>
      <c r="D13" s="20"/>
      <c r="E13" s="9"/>
      <c r="F13" s="4"/>
      <c r="G13" s="22"/>
    </row>
    <row r="14" spans="1:8" s="18" customFormat="1" x14ac:dyDescent="0.45">
      <c r="A14" s="22"/>
      <c r="B14" s="8"/>
      <c r="C14" s="8"/>
      <c r="D14" s="21"/>
      <c r="E14" s="10"/>
      <c r="F14" s="4"/>
      <c r="G14" s="4"/>
    </row>
    <row r="15" spans="1:8" s="18" customFormat="1" x14ac:dyDescent="0.45">
      <c r="A15" s="22"/>
      <c r="B15" s="8"/>
      <c r="C15" s="8"/>
      <c r="D15" s="21"/>
      <c r="E15" s="10"/>
      <c r="F15" s="4"/>
      <c r="G15" s="4"/>
    </row>
    <row r="16" spans="1:8" s="18" customFormat="1" x14ac:dyDescent="0.45">
      <c r="A16" s="22"/>
      <c r="B16" s="8"/>
      <c r="C16" s="8"/>
      <c r="D16" s="21"/>
      <c r="E16" s="10"/>
      <c r="F16" s="4"/>
      <c r="G16" s="4"/>
    </row>
    <row r="17" spans="1:8" s="93" customFormat="1" ht="23.25" x14ac:dyDescent="0.5">
      <c r="A17" s="457" t="s">
        <v>123</v>
      </c>
      <c r="B17" s="458"/>
      <c r="C17" s="459"/>
      <c r="D17" s="92">
        <f>SUM(D7:D16)</f>
        <v>672</v>
      </c>
      <c r="E17" s="14"/>
      <c r="F17" s="3"/>
      <c r="G17" s="3"/>
    </row>
    <row r="18" spans="1:8" s="18" customFormat="1" x14ac:dyDescent="0.45">
      <c r="A18" s="63"/>
      <c r="D18" s="64"/>
      <c r="E18" s="65"/>
      <c r="F18" s="59"/>
      <c r="G18" s="59"/>
    </row>
    <row r="19" spans="1:8" s="18" customFormat="1" x14ac:dyDescent="0.45">
      <c r="A19" s="63"/>
      <c r="D19" s="64"/>
      <c r="E19" s="65"/>
      <c r="F19" s="59"/>
      <c r="G19" s="59"/>
    </row>
    <row r="20" spans="1:8" s="18" customFormat="1" x14ac:dyDescent="0.45">
      <c r="A20" s="63"/>
      <c r="D20" s="64"/>
      <c r="E20" s="65"/>
    </row>
    <row r="21" spans="1:8" x14ac:dyDescent="0.45">
      <c r="A21" s="18"/>
      <c r="B21" s="18"/>
      <c r="C21" s="18"/>
      <c r="D21" s="64"/>
      <c r="E21" s="65"/>
      <c r="F21" s="59"/>
      <c r="G21" s="59"/>
      <c r="H21" s="18"/>
    </row>
    <row r="22" spans="1:8" x14ac:dyDescent="0.45">
      <c r="A22" s="18"/>
      <c r="B22" s="18"/>
      <c r="C22" s="18"/>
      <c r="D22" s="64"/>
      <c r="E22" s="65"/>
      <c r="F22" s="59"/>
      <c r="G22" s="63"/>
      <c r="H22" s="18"/>
    </row>
    <row r="23" spans="1:8" x14ac:dyDescent="0.45">
      <c r="A23" s="18"/>
      <c r="B23" s="18"/>
      <c r="C23" s="18"/>
      <c r="D23" s="64"/>
      <c r="E23" s="65"/>
      <c r="F23" s="59"/>
      <c r="G23" s="18"/>
      <c r="H23" s="18"/>
    </row>
    <row r="24" spans="1:8" x14ac:dyDescent="0.45">
      <c r="A24" s="18"/>
      <c r="B24" s="18"/>
      <c r="C24" s="18"/>
      <c r="D24" s="64"/>
      <c r="E24" s="65"/>
      <c r="F24" s="59"/>
      <c r="G24" s="18"/>
      <c r="H24" s="18"/>
    </row>
    <row r="25" spans="1:8" x14ac:dyDescent="0.45">
      <c r="A25" s="18"/>
      <c r="B25" s="18"/>
      <c r="C25" s="18"/>
      <c r="D25" s="64"/>
      <c r="E25" s="65"/>
      <c r="F25" s="18"/>
      <c r="G25" s="18"/>
      <c r="H25" s="18"/>
    </row>
    <row r="26" spans="1:8" x14ac:dyDescent="0.45">
      <c r="A26" s="18"/>
      <c r="B26" s="18"/>
      <c r="C26" s="18"/>
      <c r="D26" s="64"/>
      <c r="E26" s="65"/>
      <c r="F26" s="59"/>
      <c r="G26" s="18"/>
      <c r="H26" s="18"/>
    </row>
    <row r="27" spans="1:8" x14ac:dyDescent="0.45">
      <c r="A27" s="18"/>
      <c r="B27" s="18"/>
      <c r="C27" s="18"/>
      <c r="D27" s="64"/>
      <c r="E27" s="65"/>
      <c r="F27" s="59"/>
      <c r="G27" s="18"/>
      <c r="H27" s="18"/>
    </row>
    <row r="28" spans="1:8" x14ac:dyDescent="0.45">
      <c r="A28" s="18"/>
      <c r="B28" s="18"/>
      <c r="C28" s="18"/>
      <c r="D28" s="64"/>
      <c r="E28" s="65"/>
      <c r="F28" s="59"/>
      <c r="G28" s="18"/>
      <c r="H28" s="18"/>
    </row>
    <row r="29" spans="1:8" x14ac:dyDescent="0.45">
      <c r="A29" s="18"/>
      <c r="B29" s="18"/>
      <c r="C29" s="18"/>
      <c r="D29" s="65"/>
      <c r="E29" s="65"/>
      <c r="F29" s="18"/>
      <c r="G29" s="18"/>
      <c r="H29" s="18"/>
    </row>
    <row r="30" spans="1:8" x14ac:dyDescent="0.45">
      <c r="A30" s="18"/>
      <c r="B30" s="18"/>
      <c r="C30" s="18"/>
      <c r="D30" s="64"/>
      <c r="E30" s="65"/>
      <c r="F30" s="59"/>
      <c r="G30" s="18"/>
      <c r="H30" s="18"/>
    </row>
    <row r="31" spans="1:8" x14ac:dyDescent="0.45">
      <c r="A31" s="18"/>
      <c r="B31" s="18"/>
      <c r="C31" s="18"/>
      <c r="D31" s="65"/>
      <c r="E31" s="65"/>
      <c r="F31" s="18"/>
      <c r="G31" s="18"/>
      <c r="H31" s="18"/>
    </row>
    <row r="32" spans="1:8" x14ac:dyDescent="0.45">
      <c r="A32" s="18"/>
      <c r="B32" s="18"/>
      <c r="C32" s="18"/>
      <c r="D32" s="64"/>
      <c r="E32" s="65"/>
      <c r="F32" s="59"/>
      <c r="G32" s="18"/>
      <c r="H32" s="18"/>
    </row>
    <row r="33" spans="1:8" x14ac:dyDescent="0.45">
      <c r="A33" s="18"/>
      <c r="B33" s="18"/>
      <c r="C33" s="60"/>
      <c r="D33" s="61"/>
      <c r="E33" s="62"/>
      <c r="F33" s="59"/>
      <c r="G33" s="59"/>
      <c r="H33" s="18"/>
    </row>
    <row r="34" spans="1:8" x14ac:dyDescent="0.45">
      <c r="A34" s="18"/>
      <c r="B34" s="18"/>
      <c r="C34" s="60"/>
      <c r="D34" s="62"/>
      <c r="E34" s="62"/>
      <c r="F34" s="59"/>
      <c r="G34" s="59"/>
      <c r="H34" s="18"/>
    </row>
    <row r="35" spans="1:8" x14ac:dyDescent="0.45">
      <c r="A35" s="18"/>
      <c r="B35" s="18"/>
      <c r="C35" s="60"/>
      <c r="D35" s="61"/>
      <c r="E35" s="62"/>
      <c r="F35" s="59"/>
      <c r="G35" s="59"/>
      <c r="H35" s="18"/>
    </row>
    <row r="36" spans="1:8" x14ac:dyDescent="0.45">
      <c r="A36" s="18"/>
      <c r="B36" s="18"/>
      <c r="C36" s="60"/>
      <c r="D36" s="62"/>
      <c r="E36" s="62"/>
      <c r="F36" s="59"/>
      <c r="G36" s="59"/>
      <c r="H36" s="18"/>
    </row>
    <row r="37" spans="1:8" x14ac:dyDescent="0.45">
      <c r="A37" s="18"/>
      <c r="B37" s="18"/>
      <c r="C37" s="18"/>
      <c r="D37" s="64"/>
      <c r="E37" s="65"/>
      <c r="F37" s="59"/>
      <c r="G37" s="18"/>
      <c r="H37" s="18"/>
    </row>
    <row r="38" spans="1:8" x14ac:dyDescent="0.45">
      <c r="A38" s="18"/>
      <c r="B38" s="18"/>
      <c r="C38" s="18"/>
      <c r="D38" s="64"/>
      <c r="E38" s="65"/>
      <c r="F38" s="18"/>
      <c r="G38" s="18"/>
      <c r="H38" s="18"/>
    </row>
    <row r="39" spans="1:8" x14ac:dyDescent="0.45">
      <c r="A39" s="18"/>
      <c r="B39" s="18"/>
      <c r="C39" s="60"/>
      <c r="D39" s="61"/>
      <c r="E39" s="62"/>
      <c r="F39" s="59"/>
      <c r="G39" s="59"/>
      <c r="H39" s="18"/>
    </row>
    <row r="40" spans="1:8" x14ac:dyDescent="0.45">
      <c r="A40" s="18"/>
      <c r="B40" s="18"/>
      <c r="C40" s="60"/>
      <c r="D40" s="62"/>
      <c r="E40" s="62"/>
      <c r="F40" s="59"/>
      <c r="G40" s="59"/>
      <c r="H40" s="18"/>
    </row>
    <row r="41" spans="1:8" x14ac:dyDescent="0.45">
      <c r="A41" s="18"/>
      <c r="B41" s="18"/>
      <c r="C41" s="18"/>
      <c r="D41" s="64"/>
      <c r="E41" s="65"/>
      <c r="F41" s="59"/>
      <c r="G41" s="18"/>
      <c r="H41" s="18"/>
    </row>
    <row r="42" spans="1:8" x14ac:dyDescent="0.45">
      <c r="A42" s="57"/>
      <c r="B42" s="57"/>
      <c r="C42" s="58"/>
      <c r="D42" s="56"/>
      <c r="E42" s="56"/>
      <c r="F42" s="57"/>
      <c r="G42" s="57"/>
      <c r="H42" s="18"/>
    </row>
    <row r="43" spans="1:8" x14ac:dyDescent="0.45">
      <c r="A43" s="18"/>
      <c r="B43" s="18"/>
      <c r="C43" s="60"/>
      <c r="D43" s="61"/>
      <c r="E43" s="62"/>
      <c r="F43" s="59"/>
      <c r="G43" s="59"/>
      <c r="H43" s="18"/>
    </row>
    <row r="44" spans="1:8" ht="23.25" x14ac:dyDescent="0.5">
      <c r="A44" s="18"/>
      <c r="B44" s="18"/>
      <c r="C44" s="60"/>
      <c r="D44" s="66"/>
      <c r="E44" s="66"/>
      <c r="F44" s="59"/>
      <c r="G44" s="59"/>
      <c r="H44" s="18"/>
    </row>
    <row r="45" spans="1:8" x14ac:dyDescent="0.45">
      <c r="A45" s="18"/>
      <c r="B45" s="18"/>
      <c r="C45" s="18"/>
      <c r="D45" s="64"/>
      <c r="E45" s="65"/>
      <c r="F45" s="59"/>
      <c r="G45" s="18"/>
      <c r="H45" s="18"/>
    </row>
    <row r="46" spans="1:8" x14ac:dyDescent="0.45">
      <c r="A46" s="57"/>
      <c r="B46" s="57"/>
      <c r="C46" s="58"/>
      <c r="D46" s="56"/>
      <c r="E46" s="56"/>
      <c r="F46" s="57"/>
      <c r="G46" s="57"/>
      <c r="H46" s="18"/>
    </row>
    <row r="47" spans="1:8" x14ac:dyDescent="0.45">
      <c r="A47" s="18"/>
      <c r="B47" s="18"/>
      <c r="C47" s="60"/>
      <c r="D47" s="61"/>
      <c r="E47" s="62"/>
      <c r="F47" s="59"/>
      <c r="G47" s="59"/>
      <c r="H47" s="18"/>
    </row>
    <row r="48" spans="1:8" ht="23.25" x14ac:dyDescent="0.5">
      <c r="A48" s="18"/>
      <c r="B48" s="18"/>
      <c r="C48" s="60"/>
      <c r="D48" s="66"/>
      <c r="E48" s="66"/>
      <c r="F48" s="59"/>
      <c r="G48" s="59"/>
      <c r="H48" s="18"/>
    </row>
    <row r="49" spans="1:8" x14ac:dyDescent="0.45">
      <c r="A49" s="18"/>
      <c r="B49" s="18"/>
      <c r="C49" s="60"/>
      <c r="D49" s="61"/>
      <c r="E49" s="62"/>
      <c r="F49" s="59"/>
      <c r="G49" s="59"/>
      <c r="H49" s="18"/>
    </row>
    <row r="50" spans="1:8" ht="23.25" x14ac:dyDescent="0.5">
      <c r="A50" s="18"/>
      <c r="B50" s="18"/>
      <c r="C50" s="60"/>
      <c r="D50" s="66"/>
      <c r="E50" s="66"/>
      <c r="F50" s="59"/>
      <c r="G50" s="59"/>
      <c r="H50" s="18"/>
    </row>
    <row r="51" spans="1:8" x14ac:dyDescent="0.45">
      <c r="A51" s="450"/>
      <c r="B51" s="450"/>
      <c r="C51" s="450"/>
      <c r="D51" s="450"/>
      <c r="E51" s="67"/>
      <c r="F51" s="18"/>
      <c r="G51" s="18"/>
      <c r="H51" s="18"/>
    </row>
    <row r="52" spans="1:8" x14ac:dyDescent="0.45">
      <c r="A52" s="18"/>
      <c r="B52" s="18"/>
      <c r="C52" s="18"/>
      <c r="D52" s="65"/>
      <c r="E52" s="65"/>
      <c r="F52" s="18"/>
      <c r="G52" s="18"/>
      <c r="H52" s="18"/>
    </row>
  </sheetData>
  <mergeCells count="9">
    <mergeCell ref="A51:D51"/>
    <mergeCell ref="A2:G2"/>
    <mergeCell ref="A3:G3"/>
    <mergeCell ref="A5:A6"/>
    <mergeCell ref="B5:B6"/>
    <mergeCell ref="C5:C6"/>
    <mergeCell ref="F5:F6"/>
    <mergeCell ref="D5:D6"/>
    <mergeCell ref="A17:C17"/>
  </mergeCells>
  <pageMargins left="0.27559055118110237" right="0.19685039370078741" top="0.70866141732283472" bottom="0.59055118110236227" header="0.47244094488188981" footer="0.59055118110236227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A6" sqref="A6:XFD13"/>
    </sheetView>
  </sheetViews>
  <sheetFormatPr defaultRowHeight="23.25" x14ac:dyDescent="0.5"/>
  <cols>
    <col min="1" max="1" width="4.75" style="2" customWidth="1"/>
    <col min="2" max="2" width="19.25" style="2" bestFit="1" customWidth="1"/>
    <col min="3" max="3" width="13.875" style="2" bestFit="1" customWidth="1"/>
    <col min="4" max="4" width="9.625" style="80" bestFit="1" customWidth="1"/>
    <col min="5" max="5" width="11.625" style="80" bestFit="1" customWidth="1"/>
    <col min="6" max="6" width="20.875" style="2" customWidth="1"/>
    <col min="7" max="7" width="11.25" style="2" bestFit="1" customWidth="1"/>
    <col min="8" max="8" width="14.125" style="2" customWidth="1"/>
    <col min="9" max="9" width="20.25" style="2" bestFit="1" customWidth="1"/>
    <col min="10" max="16384" width="9" style="2"/>
  </cols>
  <sheetData>
    <row r="1" spans="1:9" ht="26.25" x14ac:dyDescent="0.55000000000000004">
      <c r="A1" s="461" t="s">
        <v>93</v>
      </c>
      <c r="B1" s="461"/>
      <c r="C1" s="461"/>
      <c r="D1" s="461"/>
      <c r="E1" s="461"/>
      <c r="F1" s="461"/>
      <c r="G1" s="461"/>
      <c r="H1" s="79"/>
      <c r="I1" s="79"/>
    </row>
    <row r="2" spans="1:9" ht="26.25" x14ac:dyDescent="0.55000000000000004">
      <c r="A2" s="461" t="s">
        <v>444</v>
      </c>
      <c r="B2" s="461"/>
      <c r="C2" s="461"/>
      <c r="D2" s="461"/>
      <c r="E2" s="461"/>
      <c r="F2" s="461"/>
      <c r="G2" s="461"/>
      <c r="H2" s="79"/>
      <c r="I2" s="79"/>
    </row>
    <row r="3" spans="1:9" ht="14.25" customHeight="1" x14ac:dyDescent="0.5"/>
    <row r="4" spans="1:9" x14ac:dyDescent="0.5">
      <c r="A4" s="454" t="s">
        <v>1</v>
      </c>
      <c r="B4" s="454" t="s">
        <v>2</v>
      </c>
      <c r="C4" s="454" t="s">
        <v>122</v>
      </c>
      <c r="D4" s="455" t="s">
        <v>5</v>
      </c>
      <c r="E4" s="110" t="s">
        <v>6</v>
      </c>
      <c r="F4" s="454" t="s">
        <v>7</v>
      </c>
      <c r="G4" s="12" t="s">
        <v>96</v>
      </c>
    </row>
    <row r="5" spans="1:9" x14ac:dyDescent="0.5">
      <c r="A5" s="454"/>
      <c r="B5" s="454"/>
      <c r="C5" s="454"/>
      <c r="D5" s="456"/>
      <c r="E5" s="111" t="s">
        <v>8</v>
      </c>
      <c r="F5" s="454"/>
      <c r="G5" s="13" t="s">
        <v>99</v>
      </c>
    </row>
    <row r="6" spans="1:9" x14ac:dyDescent="0.5">
      <c r="A6" s="17">
        <v>1</v>
      </c>
      <c r="B6" s="1" t="s">
        <v>353</v>
      </c>
      <c r="C6" s="78" t="s">
        <v>354</v>
      </c>
      <c r="D6" s="14">
        <v>70</v>
      </c>
      <c r="E6" s="16" t="s">
        <v>943</v>
      </c>
      <c r="F6" s="78" t="s">
        <v>355</v>
      </c>
      <c r="G6" s="68" t="s">
        <v>383</v>
      </c>
    </row>
    <row r="7" spans="1:9" x14ac:dyDescent="0.5">
      <c r="A7" s="17">
        <v>2</v>
      </c>
      <c r="B7" s="1" t="s">
        <v>356</v>
      </c>
      <c r="C7" s="78" t="s">
        <v>357</v>
      </c>
      <c r="D7" s="14">
        <v>70</v>
      </c>
      <c r="E7" s="16" t="s">
        <v>999</v>
      </c>
      <c r="F7" s="3" t="s">
        <v>355</v>
      </c>
      <c r="G7" s="68" t="s">
        <v>442</v>
      </c>
    </row>
    <row r="8" spans="1:9" x14ac:dyDescent="0.5">
      <c r="A8" s="17">
        <v>3</v>
      </c>
      <c r="B8" s="1" t="s">
        <v>187</v>
      </c>
      <c r="C8" s="78" t="s">
        <v>358</v>
      </c>
      <c r="D8" s="14">
        <v>70</v>
      </c>
      <c r="E8" s="16" t="s">
        <v>1000</v>
      </c>
      <c r="F8" s="3" t="s">
        <v>355</v>
      </c>
      <c r="G8" s="68" t="s">
        <v>442</v>
      </c>
    </row>
    <row r="9" spans="1:9" x14ac:dyDescent="0.5">
      <c r="A9" s="17">
        <v>4</v>
      </c>
      <c r="B9" s="1" t="s">
        <v>186</v>
      </c>
      <c r="C9" s="78" t="s">
        <v>359</v>
      </c>
      <c r="D9" s="14">
        <v>84</v>
      </c>
      <c r="E9" s="16" t="s">
        <v>1027</v>
      </c>
      <c r="F9" s="3" t="s">
        <v>360</v>
      </c>
      <c r="G9" s="68" t="s">
        <v>443</v>
      </c>
    </row>
    <row r="10" spans="1:9" x14ac:dyDescent="0.5">
      <c r="A10" s="17">
        <v>5</v>
      </c>
      <c r="B10" s="1" t="s">
        <v>297</v>
      </c>
      <c r="C10" s="78">
        <v>750</v>
      </c>
      <c r="D10" s="14">
        <v>84</v>
      </c>
      <c r="E10" s="16" t="s">
        <v>1001</v>
      </c>
      <c r="F10" s="3" t="s">
        <v>355</v>
      </c>
      <c r="G10" s="68" t="s">
        <v>384</v>
      </c>
    </row>
    <row r="11" spans="1:9" x14ac:dyDescent="0.5">
      <c r="A11" s="17">
        <v>6</v>
      </c>
      <c r="B11" s="1" t="s">
        <v>188</v>
      </c>
      <c r="C11" s="78" t="s">
        <v>655</v>
      </c>
      <c r="D11" s="14">
        <v>70</v>
      </c>
      <c r="E11" s="16" t="s">
        <v>593</v>
      </c>
      <c r="F11" s="3" t="s">
        <v>355</v>
      </c>
      <c r="G11" s="68" t="s">
        <v>656</v>
      </c>
    </row>
    <row r="12" spans="1:9" x14ac:dyDescent="0.5">
      <c r="A12" s="17">
        <v>7</v>
      </c>
      <c r="B12" s="1" t="s">
        <v>979</v>
      </c>
      <c r="C12" s="78" t="s">
        <v>655</v>
      </c>
      <c r="D12" s="14">
        <v>70</v>
      </c>
      <c r="E12" s="16" t="s">
        <v>1028</v>
      </c>
      <c r="F12" s="3" t="s">
        <v>1029</v>
      </c>
      <c r="G12" s="68" t="s">
        <v>1030</v>
      </c>
    </row>
    <row r="13" spans="1:9" x14ac:dyDescent="0.5">
      <c r="A13" s="17">
        <v>8</v>
      </c>
      <c r="B13" s="1" t="s">
        <v>1031</v>
      </c>
      <c r="C13" s="78" t="s">
        <v>655</v>
      </c>
      <c r="D13" s="14">
        <v>70</v>
      </c>
      <c r="E13" s="16" t="s">
        <v>1032</v>
      </c>
      <c r="F13" s="3" t="s">
        <v>1029</v>
      </c>
      <c r="G13" s="68" t="s">
        <v>1033</v>
      </c>
    </row>
    <row r="14" spans="1:9" x14ac:dyDescent="0.5">
      <c r="A14" s="17"/>
      <c r="B14" s="1"/>
      <c r="C14" s="78"/>
      <c r="D14" s="14"/>
      <c r="E14" s="16"/>
      <c r="F14" s="3"/>
      <c r="G14" s="68"/>
    </row>
    <row r="15" spans="1:9" x14ac:dyDescent="0.5">
      <c r="A15" s="17"/>
      <c r="B15" s="1"/>
      <c r="C15" s="78"/>
      <c r="D15" s="14"/>
      <c r="E15" s="14"/>
      <c r="F15" s="3"/>
      <c r="G15" s="3"/>
    </row>
    <row r="16" spans="1:9" x14ac:dyDescent="0.5">
      <c r="A16" s="17"/>
      <c r="B16" s="1"/>
      <c r="C16" s="78"/>
      <c r="D16" s="14"/>
      <c r="E16" s="14"/>
      <c r="F16" s="3"/>
      <c r="G16" s="3"/>
    </row>
    <row r="17" spans="1:7" x14ac:dyDescent="0.5">
      <c r="A17" s="1"/>
      <c r="B17" s="1"/>
      <c r="C17" s="78"/>
      <c r="D17" s="14"/>
      <c r="E17" s="14"/>
      <c r="F17" s="3"/>
      <c r="G17" s="3"/>
    </row>
    <row r="18" spans="1:7" x14ac:dyDescent="0.5">
      <c r="A18" s="1"/>
      <c r="B18" s="1"/>
      <c r="C18" s="78"/>
      <c r="D18" s="14"/>
      <c r="E18" s="14"/>
      <c r="F18" s="3"/>
      <c r="G18" s="3"/>
    </row>
    <row r="19" spans="1:7" x14ac:dyDescent="0.5">
      <c r="A19" s="1"/>
      <c r="B19" s="1"/>
      <c r="C19" s="78"/>
      <c r="D19" s="14"/>
      <c r="E19" s="14"/>
      <c r="F19" s="3"/>
      <c r="G19" s="3"/>
    </row>
    <row r="20" spans="1:7" x14ac:dyDescent="0.5">
      <c r="A20" s="1"/>
      <c r="B20" s="1"/>
      <c r="C20" s="78"/>
      <c r="D20" s="14"/>
      <c r="E20" s="14"/>
      <c r="F20" s="3"/>
      <c r="G20" s="3"/>
    </row>
    <row r="21" spans="1:7" x14ac:dyDescent="0.5">
      <c r="A21" s="1"/>
      <c r="B21" s="1"/>
      <c r="C21" s="78"/>
      <c r="D21" s="14"/>
      <c r="E21" s="14"/>
      <c r="F21" s="3"/>
      <c r="G21" s="3"/>
    </row>
    <row r="22" spans="1:7" x14ac:dyDescent="0.5">
      <c r="A22" s="1"/>
      <c r="B22" s="1"/>
      <c r="C22" s="78"/>
      <c r="D22" s="14"/>
      <c r="E22" s="14"/>
      <c r="F22" s="3"/>
      <c r="G22" s="3"/>
    </row>
    <row r="23" spans="1:7" x14ac:dyDescent="0.5">
      <c r="A23" s="1"/>
      <c r="B23" s="1"/>
      <c r="C23" s="78"/>
      <c r="D23" s="14"/>
      <c r="E23" s="14"/>
      <c r="F23" s="3"/>
      <c r="G23" s="3"/>
    </row>
    <row r="24" spans="1:7" x14ac:dyDescent="0.5">
      <c r="A24" s="3"/>
      <c r="B24" s="3"/>
      <c r="C24" s="3"/>
      <c r="D24" s="15"/>
      <c r="E24" s="15"/>
      <c r="F24" s="3"/>
      <c r="G24" s="3"/>
    </row>
    <row r="25" spans="1:7" x14ac:dyDescent="0.5">
      <c r="A25" s="1"/>
      <c r="B25" s="1"/>
      <c r="C25" s="1"/>
      <c r="D25" s="14"/>
      <c r="E25" s="14"/>
      <c r="F25" s="1"/>
      <c r="G25" s="1"/>
    </row>
    <row r="26" spans="1:7" x14ac:dyDescent="0.5">
      <c r="A26" s="1"/>
      <c r="B26" s="1"/>
      <c r="C26" s="1"/>
      <c r="D26" s="14"/>
      <c r="E26" s="14"/>
      <c r="F26" s="1"/>
      <c r="G26" s="1"/>
    </row>
    <row r="27" spans="1:7" x14ac:dyDescent="0.5">
      <c r="A27" s="1"/>
      <c r="B27" s="1"/>
      <c r="C27" s="1"/>
      <c r="D27" s="14"/>
      <c r="E27" s="14"/>
      <c r="F27" s="1"/>
      <c r="G27" s="1"/>
    </row>
    <row r="28" spans="1:7" x14ac:dyDescent="0.5">
      <c r="A28" s="1"/>
      <c r="B28" s="1"/>
      <c r="C28" s="1"/>
      <c r="D28" s="14"/>
      <c r="E28" s="14"/>
      <c r="F28" s="1"/>
      <c r="G28" s="1"/>
    </row>
    <row r="29" spans="1:7" x14ac:dyDescent="0.5">
      <c r="A29" s="1"/>
      <c r="B29" s="1"/>
      <c r="C29" s="1"/>
      <c r="D29" s="14"/>
      <c r="E29" s="14"/>
      <c r="F29" s="1"/>
      <c r="G29" s="1"/>
    </row>
    <row r="30" spans="1:7" x14ac:dyDescent="0.5">
      <c r="A30" s="460" t="s">
        <v>124</v>
      </c>
      <c r="B30" s="460"/>
      <c r="C30" s="460"/>
      <c r="D30" s="81">
        <f>SUM(D6:D29)</f>
        <v>588</v>
      </c>
      <c r="E30" s="81"/>
      <c r="F30" s="1"/>
      <c r="G30" s="1"/>
    </row>
  </sheetData>
  <mergeCells count="8">
    <mergeCell ref="A30:C30"/>
    <mergeCell ref="A1:G1"/>
    <mergeCell ref="A2:G2"/>
    <mergeCell ref="F4:F5"/>
    <mergeCell ref="A4:A5"/>
    <mergeCell ref="B4:B5"/>
    <mergeCell ref="C4:C5"/>
    <mergeCell ref="D4:D5"/>
  </mergeCells>
  <pageMargins left="0.32" right="0.27559055118110237" top="0.43307086614173229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topLeftCell="A70" zoomScaleNormal="100" workbookViewId="0">
      <selection activeCell="E87" sqref="E87"/>
    </sheetView>
  </sheetViews>
  <sheetFormatPr defaultRowHeight="23.25" x14ac:dyDescent="0.5"/>
  <cols>
    <col min="1" max="1" width="3.875" style="23" customWidth="1"/>
    <col min="2" max="2" width="20.25" style="23" customWidth="1"/>
    <col min="3" max="3" width="11.25" style="26" customWidth="1"/>
    <col min="4" max="4" width="23.375" style="26" customWidth="1"/>
    <col min="5" max="5" width="18.375" style="26" customWidth="1"/>
    <col min="6" max="6" width="14.625" style="26" customWidth="1"/>
    <col min="7" max="7" width="9.875" style="23" bestFit="1" customWidth="1"/>
    <col min="8" max="16384" width="9" style="23"/>
  </cols>
  <sheetData>
    <row r="1" spans="1:6" ht="26.1" customHeight="1" x14ac:dyDescent="0.55000000000000004">
      <c r="A1" s="379" t="s">
        <v>1179</v>
      </c>
      <c r="B1" s="379"/>
      <c r="C1" s="379"/>
      <c r="D1" s="379"/>
      <c r="E1" s="379"/>
      <c r="F1" s="379"/>
    </row>
    <row r="2" spans="1:6" ht="26.1" customHeight="1" x14ac:dyDescent="0.5">
      <c r="A2" s="380" t="s">
        <v>1180</v>
      </c>
      <c r="B2" s="380"/>
      <c r="C2" s="380"/>
      <c r="D2" s="380"/>
      <c r="E2" s="380"/>
      <c r="F2" s="380"/>
    </row>
    <row r="3" spans="1:6" ht="26.1" customHeight="1" x14ac:dyDescent="0.5"/>
    <row r="4" spans="1:6" ht="26.1" customHeight="1" x14ac:dyDescent="0.5">
      <c r="A4" s="117" t="s">
        <v>1</v>
      </c>
      <c r="B4" s="117" t="s">
        <v>2</v>
      </c>
      <c r="C4" s="119" t="s">
        <v>4</v>
      </c>
      <c r="D4" s="117" t="s">
        <v>7</v>
      </c>
      <c r="E4" s="117" t="s">
        <v>1041</v>
      </c>
      <c r="F4" s="117" t="s">
        <v>1181</v>
      </c>
    </row>
    <row r="5" spans="1:6" ht="26.1" customHeight="1" x14ac:dyDescent="0.5">
      <c r="A5" s="120"/>
      <c r="B5" s="120"/>
      <c r="C5" s="122"/>
      <c r="D5" s="123"/>
      <c r="E5" s="123"/>
      <c r="F5" s="123"/>
    </row>
    <row r="6" spans="1:6" ht="26.1" customHeight="1" x14ac:dyDescent="0.5">
      <c r="A6" s="369">
        <v>1</v>
      </c>
      <c r="B6" s="134" t="s">
        <v>9</v>
      </c>
      <c r="C6" s="167" t="s">
        <v>1042</v>
      </c>
      <c r="D6" s="169" t="s">
        <v>10</v>
      </c>
      <c r="E6" s="169" t="s">
        <v>1196</v>
      </c>
      <c r="F6" s="169"/>
    </row>
    <row r="7" spans="1:6" ht="26.1" customHeight="1" x14ac:dyDescent="0.5">
      <c r="A7" s="368">
        <v>2</v>
      </c>
      <c r="B7" s="139" t="s">
        <v>11</v>
      </c>
      <c r="C7" s="370" t="s">
        <v>1043</v>
      </c>
      <c r="D7" s="144" t="s">
        <v>12</v>
      </c>
      <c r="E7" s="144" t="s">
        <v>1197</v>
      </c>
      <c r="F7" s="144"/>
    </row>
    <row r="8" spans="1:6" ht="26.1" customHeight="1" x14ac:dyDescent="0.5">
      <c r="A8" s="368">
        <v>3</v>
      </c>
      <c r="B8" s="139" t="s">
        <v>13</v>
      </c>
      <c r="C8" s="370" t="s">
        <v>1044</v>
      </c>
      <c r="D8" s="144" t="s">
        <v>14</v>
      </c>
      <c r="E8" s="144" t="s">
        <v>1198</v>
      </c>
      <c r="F8" s="144"/>
    </row>
    <row r="9" spans="1:6" ht="26.1" customHeight="1" x14ac:dyDescent="0.5">
      <c r="A9" s="368">
        <v>4</v>
      </c>
      <c r="B9" s="139" t="s">
        <v>15</v>
      </c>
      <c r="C9" s="370" t="s">
        <v>1045</v>
      </c>
      <c r="D9" s="144" t="s">
        <v>16</v>
      </c>
      <c r="E9" s="144" t="s">
        <v>1199</v>
      </c>
      <c r="F9" s="144"/>
    </row>
    <row r="10" spans="1:6" ht="26.1" customHeight="1" x14ac:dyDescent="0.5">
      <c r="A10" s="368">
        <v>5</v>
      </c>
      <c r="B10" s="139" t="s">
        <v>17</v>
      </c>
      <c r="C10" s="370" t="s">
        <v>1046</v>
      </c>
      <c r="D10" s="144" t="s">
        <v>18</v>
      </c>
      <c r="E10" s="144"/>
      <c r="F10" s="144"/>
    </row>
    <row r="11" spans="1:6" ht="26.1" customHeight="1" x14ac:dyDescent="0.5">
      <c r="A11" s="368">
        <v>6</v>
      </c>
      <c r="B11" s="139" t="s">
        <v>19</v>
      </c>
      <c r="C11" s="370" t="s">
        <v>1047</v>
      </c>
      <c r="D11" s="144" t="s">
        <v>20</v>
      </c>
      <c r="E11" s="144" t="s">
        <v>1200</v>
      </c>
      <c r="F11" s="144"/>
    </row>
    <row r="12" spans="1:6" ht="26.1" customHeight="1" x14ac:dyDescent="0.5">
      <c r="A12" s="368">
        <v>7</v>
      </c>
      <c r="B12" s="139" t="s">
        <v>21</v>
      </c>
      <c r="C12" s="370" t="s">
        <v>1048</v>
      </c>
      <c r="D12" s="144" t="s">
        <v>20</v>
      </c>
      <c r="E12" s="144" t="s">
        <v>1182</v>
      </c>
      <c r="F12" s="144"/>
    </row>
    <row r="13" spans="1:6" ht="26.1" customHeight="1" x14ac:dyDescent="0.5">
      <c r="A13" s="368">
        <v>8</v>
      </c>
      <c r="B13" s="144" t="s">
        <v>147</v>
      </c>
      <c r="C13" s="370" t="s">
        <v>1049</v>
      </c>
      <c r="D13" s="144" t="s">
        <v>100</v>
      </c>
      <c r="E13" s="144" t="s">
        <v>1201</v>
      </c>
      <c r="F13" s="144"/>
    </row>
    <row r="14" spans="1:6" ht="26.1" customHeight="1" x14ac:dyDescent="0.5">
      <c r="A14" s="368">
        <v>9</v>
      </c>
      <c r="B14" s="144" t="s">
        <v>178</v>
      </c>
      <c r="C14" s="370" t="s">
        <v>1050</v>
      </c>
      <c r="D14" s="145" t="s">
        <v>177</v>
      </c>
      <c r="E14" s="145" t="s">
        <v>1202</v>
      </c>
      <c r="F14" s="145"/>
    </row>
    <row r="15" spans="1:6" ht="26.1" customHeight="1" x14ac:dyDescent="0.5">
      <c r="A15" s="368">
        <v>10</v>
      </c>
      <c r="B15" s="144" t="s">
        <v>160</v>
      </c>
      <c r="C15" s="370" t="s">
        <v>1051</v>
      </c>
      <c r="D15" s="144" t="s">
        <v>162</v>
      </c>
      <c r="E15" s="144" t="s">
        <v>1203</v>
      </c>
      <c r="F15" s="144"/>
    </row>
    <row r="16" spans="1:6" ht="26.1" customHeight="1" x14ac:dyDescent="0.5">
      <c r="A16" s="368">
        <v>11</v>
      </c>
      <c r="B16" s="144" t="s">
        <v>228</v>
      </c>
      <c r="C16" s="370" t="s">
        <v>1052</v>
      </c>
      <c r="D16" s="144" t="s">
        <v>229</v>
      </c>
      <c r="E16" s="144" t="s">
        <v>1183</v>
      </c>
      <c r="F16" s="144"/>
    </row>
    <row r="17" spans="1:6" ht="26.1" customHeight="1" x14ac:dyDescent="0.5">
      <c r="A17" s="368">
        <v>12</v>
      </c>
      <c r="B17" s="144" t="s">
        <v>225</v>
      </c>
      <c r="C17" s="370" t="s">
        <v>1053</v>
      </c>
      <c r="D17" s="144" t="s">
        <v>1054</v>
      </c>
      <c r="E17" s="144" t="s">
        <v>1204</v>
      </c>
      <c r="F17" s="144"/>
    </row>
    <row r="18" spans="1:6" ht="26.1" customHeight="1" x14ac:dyDescent="0.5">
      <c r="A18" s="368">
        <v>13</v>
      </c>
      <c r="B18" s="139" t="s">
        <v>661</v>
      </c>
      <c r="C18" s="370" t="s">
        <v>1055</v>
      </c>
      <c r="D18" s="144" t="s">
        <v>12</v>
      </c>
      <c r="E18" s="144" t="s">
        <v>1205</v>
      </c>
      <c r="F18" s="144"/>
    </row>
    <row r="19" spans="1:6" ht="26.1" customHeight="1" x14ac:dyDescent="0.5">
      <c r="A19" s="368">
        <v>14</v>
      </c>
      <c r="B19" s="139" t="s">
        <v>221</v>
      </c>
      <c r="C19" s="370" t="s">
        <v>1056</v>
      </c>
      <c r="D19" s="144" t="s">
        <v>100</v>
      </c>
      <c r="E19" s="144" t="s">
        <v>1206</v>
      </c>
      <c r="F19" s="144"/>
    </row>
    <row r="20" spans="1:6" ht="26.1" customHeight="1" x14ac:dyDescent="0.5">
      <c r="A20" s="368">
        <v>15</v>
      </c>
      <c r="B20" s="148" t="s">
        <v>361</v>
      </c>
      <c r="C20" s="370" t="s">
        <v>1057</v>
      </c>
      <c r="D20" s="144" t="s">
        <v>220</v>
      </c>
      <c r="E20" s="144" t="s">
        <v>1184</v>
      </c>
      <c r="F20" s="144"/>
    </row>
    <row r="21" spans="1:6" ht="26.1" customHeight="1" x14ac:dyDescent="0.5">
      <c r="A21" s="368">
        <v>16</v>
      </c>
      <c r="B21" s="139" t="s">
        <v>284</v>
      </c>
      <c r="C21" s="370" t="s">
        <v>1058</v>
      </c>
      <c r="D21" s="144" t="s">
        <v>222</v>
      </c>
      <c r="E21" s="144" t="s">
        <v>1188</v>
      </c>
      <c r="F21" s="144"/>
    </row>
    <row r="22" spans="1:6" ht="26.1" customHeight="1" x14ac:dyDescent="0.5">
      <c r="A22" s="368">
        <v>17</v>
      </c>
      <c r="B22" s="139" t="s">
        <v>236</v>
      </c>
      <c r="C22" s="370" t="s">
        <v>1059</v>
      </c>
      <c r="D22" s="144" t="s">
        <v>287</v>
      </c>
      <c r="E22" s="144" t="s">
        <v>1216</v>
      </c>
      <c r="F22" s="144"/>
    </row>
    <row r="23" spans="1:6" ht="26.1" customHeight="1" x14ac:dyDescent="0.5">
      <c r="A23" s="368">
        <v>18</v>
      </c>
      <c r="B23" s="139" t="s">
        <v>285</v>
      </c>
      <c r="C23" s="370" t="s">
        <v>1060</v>
      </c>
      <c r="D23" s="144" t="s">
        <v>288</v>
      </c>
      <c r="E23" s="144" t="s">
        <v>1207</v>
      </c>
      <c r="F23" s="144"/>
    </row>
    <row r="24" spans="1:6" ht="26.1" customHeight="1" x14ac:dyDescent="0.5">
      <c r="A24" s="368">
        <v>19</v>
      </c>
      <c r="B24" s="139" t="s">
        <v>289</v>
      </c>
      <c r="C24" s="370" t="s">
        <v>1061</v>
      </c>
      <c r="D24" s="179" t="s">
        <v>18</v>
      </c>
      <c r="E24" s="179"/>
      <c r="F24" s="179"/>
    </row>
    <row r="25" spans="1:6" ht="26.1" customHeight="1" x14ac:dyDescent="0.5">
      <c r="A25" s="368">
        <v>20</v>
      </c>
      <c r="B25" s="139" t="s">
        <v>291</v>
      </c>
      <c r="C25" s="370" t="s">
        <v>1062</v>
      </c>
      <c r="D25" s="179" t="s">
        <v>292</v>
      </c>
      <c r="E25" s="179" t="s">
        <v>1208</v>
      </c>
      <c r="F25" s="179"/>
    </row>
    <row r="26" spans="1:6" ht="26.1" customHeight="1" x14ac:dyDescent="0.5">
      <c r="A26" s="368">
        <v>21</v>
      </c>
      <c r="B26" s="194" t="s">
        <v>761</v>
      </c>
      <c r="C26" s="195" t="s">
        <v>1063</v>
      </c>
      <c r="D26" s="360" t="s">
        <v>18</v>
      </c>
      <c r="E26" s="360"/>
      <c r="F26" s="360"/>
    </row>
    <row r="27" spans="1:6" ht="26.1" customHeight="1" x14ac:dyDescent="0.5">
      <c r="A27" s="368">
        <v>22</v>
      </c>
      <c r="B27" s="139" t="s">
        <v>24</v>
      </c>
      <c r="C27" s="164" t="s">
        <v>1064</v>
      </c>
      <c r="D27" s="144" t="s">
        <v>25</v>
      </c>
      <c r="E27" s="144"/>
      <c r="F27" s="144"/>
    </row>
    <row r="28" spans="1:6" ht="26.1" customHeight="1" x14ac:dyDescent="0.5">
      <c r="A28" s="368">
        <v>23</v>
      </c>
      <c r="B28" s="139" t="s">
        <v>26</v>
      </c>
      <c r="C28" s="367" t="s">
        <v>1065</v>
      </c>
      <c r="D28" s="144" t="s">
        <v>27</v>
      </c>
      <c r="E28" s="144" t="s">
        <v>1217</v>
      </c>
      <c r="F28" s="144"/>
    </row>
    <row r="29" spans="1:6" ht="26.1" customHeight="1" x14ac:dyDescent="0.5">
      <c r="A29" s="368">
        <v>24</v>
      </c>
      <c r="B29" s="139" t="s">
        <v>28</v>
      </c>
      <c r="C29" s="370" t="s">
        <v>1066</v>
      </c>
      <c r="D29" s="178" t="s">
        <v>29</v>
      </c>
      <c r="E29" s="178" t="s">
        <v>1218</v>
      </c>
      <c r="F29" s="178"/>
    </row>
    <row r="30" spans="1:6" ht="26.1" customHeight="1" x14ac:dyDescent="0.5">
      <c r="A30" s="368">
        <v>25</v>
      </c>
      <c r="B30" s="139" t="s">
        <v>905</v>
      </c>
      <c r="C30" s="370" t="s">
        <v>1067</v>
      </c>
      <c r="D30" s="144" t="s">
        <v>71</v>
      </c>
      <c r="E30" s="144" t="s">
        <v>1219</v>
      </c>
      <c r="F30" s="144"/>
    </row>
    <row r="31" spans="1:6" ht="26.1" customHeight="1" x14ac:dyDescent="0.5">
      <c r="A31" s="368">
        <v>26</v>
      </c>
      <c r="B31" s="139" t="s">
        <v>30</v>
      </c>
      <c r="C31" s="370" t="s">
        <v>1068</v>
      </c>
      <c r="D31" s="144" t="s">
        <v>25</v>
      </c>
      <c r="E31" s="144"/>
      <c r="F31" s="144"/>
    </row>
    <row r="32" spans="1:6" ht="26.1" customHeight="1" x14ac:dyDescent="0.5">
      <c r="A32" s="368">
        <v>27</v>
      </c>
      <c r="B32" s="139" t="s">
        <v>31</v>
      </c>
      <c r="C32" s="370" t="s">
        <v>1069</v>
      </c>
      <c r="D32" s="144" t="s">
        <v>18</v>
      </c>
      <c r="E32" s="144"/>
      <c r="F32" s="144"/>
    </row>
    <row r="33" spans="1:6" ht="26.1" customHeight="1" x14ac:dyDescent="0.5">
      <c r="A33" s="368">
        <v>28</v>
      </c>
      <c r="B33" s="139" t="s">
        <v>34</v>
      </c>
      <c r="C33" s="370" t="s">
        <v>1070</v>
      </c>
      <c r="D33" s="144" t="s">
        <v>1071</v>
      </c>
      <c r="E33" s="144" t="s">
        <v>1185</v>
      </c>
      <c r="F33" s="144"/>
    </row>
    <row r="34" spans="1:6" ht="26.1" customHeight="1" x14ac:dyDescent="0.5">
      <c r="A34" s="368">
        <v>29</v>
      </c>
      <c r="B34" s="139" t="s">
        <v>35</v>
      </c>
      <c r="C34" s="370" t="s">
        <v>138</v>
      </c>
      <c r="D34" s="144" t="s">
        <v>18</v>
      </c>
      <c r="E34" s="144" t="s">
        <v>1167</v>
      </c>
      <c r="F34" s="144"/>
    </row>
    <row r="35" spans="1:6" ht="26.1" customHeight="1" x14ac:dyDescent="0.5">
      <c r="A35" s="368">
        <v>30</v>
      </c>
      <c r="B35" s="144" t="s">
        <v>38</v>
      </c>
      <c r="C35" s="370" t="s">
        <v>1072</v>
      </c>
      <c r="D35" s="144" t="s">
        <v>39</v>
      </c>
      <c r="E35" s="144"/>
      <c r="F35" s="144"/>
    </row>
    <row r="36" spans="1:6" ht="26.1" customHeight="1" x14ac:dyDescent="0.5">
      <c r="A36" s="368">
        <v>31</v>
      </c>
      <c r="B36" s="139" t="s">
        <v>40</v>
      </c>
      <c r="C36" s="370" t="s">
        <v>1073</v>
      </c>
      <c r="D36" s="144" t="s">
        <v>18</v>
      </c>
      <c r="E36" s="144" t="s">
        <v>1220</v>
      </c>
      <c r="F36" s="144"/>
    </row>
    <row r="37" spans="1:6" ht="26.1" customHeight="1" x14ac:dyDescent="0.5">
      <c r="A37" s="368">
        <v>32</v>
      </c>
      <c r="B37" s="139" t="s">
        <v>41</v>
      </c>
      <c r="C37" s="370" t="s">
        <v>1074</v>
      </c>
      <c r="D37" s="144" t="s">
        <v>18</v>
      </c>
      <c r="E37" s="144" t="s">
        <v>1221</v>
      </c>
      <c r="F37" s="144"/>
    </row>
    <row r="38" spans="1:6" ht="26.1" customHeight="1" x14ac:dyDescent="0.5">
      <c r="A38" s="368">
        <v>33</v>
      </c>
      <c r="B38" s="139" t="s">
        <v>42</v>
      </c>
      <c r="C38" s="370" t="s">
        <v>1075</v>
      </c>
      <c r="D38" s="144" t="s">
        <v>18</v>
      </c>
      <c r="E38" s="144"/>
      <c r="F38" s="144"/>
    </row>
    <row r="39" spans="1:6" ht="26.1" customHeight="1" x14ac:dyDescent="0.5">
      <c r="A39" s="368">
        <v>34</v>
      </c>
      <c r="B39" s="139" t="s">
        <v>43</v>
      </c>
      <c r="C39" s="370" t="s">
        <v>1076</v>
      </c>
      <c r="D39" s="144" t="s">
        <v>1077</v>
      </c>
      <c r="E39" s="144" t="s">
        <v>1186</v>
      </c>
      <c r="F39" s="144"/>
    </row>
    <row r="40" spans="1:6" ht="26.1" customHeight="1" x14ac:dyDescent="0.5">
      <c r="A40" s="368">
        <v>35</v>
      </c>
      <c r="B40" s="139" t="s">
        <v>44</v>
      </c>
      <c r="C40" s="370" t="s">
        <v>1079</v>
      </c>
      <c r="D40" s="144" t="s">
        <v>1078</v>
      </c>
      <c r="E40" s="144" t="s">
        <v>1222</v>
      </c>
      <c r="F40" s="144"/>
    </row>
    <row r="41" spans="1:6" ht="26.1" customHeight="1" x14ac:dyDescent="0.5">
      <c r="A41" s="368">
        <v>36</v>
      </c>
      <c r="B41" s="139" t="s">
        <v>47</v>
      </c>
      <c r="C41" s="370" t="s">
        <v>1080</v>
      </c>
      <c r="D41" s="144" t="s">
        <v>18</v>
      </c>
      <c r="E41" s="144" t="s">
        <v>1223</v>
      </c>
      <c r="F41" s="144"/>
    </row>
    <row r="42" spans="1:6" ht="26.1" customHeight="1" x14ac:dyDescent="0.5">
      <c r="A42" s="368">
        <v>37</v>
      </c>
      <c r="B42" s="139" t="s">
        <v>48</v>
      </c>
      <c r="C42" s="370" t="s">
        <v>1081</v>
      </c>
      <c r="D42" s="144" t="s">
        <v>49</v>
      </c>
      <c r="E42" s="144" t="s">
        <v>1224</v>
      </c>
      <c r="F42" s="144"/>
    </row>
    <row r="43" spans="1:6" ht="26.1" customHeight="1" x14ac:dyDescent="0.5">
      <c r="A43" s="368">
        <v>38</v>
      </c>
      <c r="B43" s="197" t="s">
        <v>50</v>
      </c>
      <c r="C43" s="195" t="s">
        <v>1082</v>
      </c>
      <c r="D43" s="197" t="s">
        <v>1054</v>
      </c>
      <c r="E43" s="197" t="s">
        <v>1225</v>
      </c>
      <c r="F43" s="197"/>
    </row>
    <row r="44" spans="1:6" ht="26.1" customHeight="1" x14ac:dyDescent="0.5">
      <c r="A44" s="368">
        <v>39</v>
      </c>
      <c r="B44" s="144" t="s">
        <v>51</v>
      </c>
      <c r="C44" s="370" t="s">
        <v>1083</v>
      </c>
      <c r="D44" s="144" t="s">
        <v>18</v>
      </c>
      <c r="E44" s="144"/>
      <c r="F44" s="144"/>
    </row>
    <row r="45" spans="1:6" ht="26.1" customHeight="1" x14ac:dyDescent="0.5">
      <c r="A45" s="368">
        <v>40</v>
      </c>
      <c r="B45" s="139" t="s">
        <v>209</v>
      </c>
      <c r="C45" s="370" t="s">
        <v>1084</v>
      </c>
      <c r="D45" s="144" t="s">
        <v>52</v>
      </c>
      <c r="E45" s="144" t="s">
        <v>1226</v>
      </c>
      <c r="F45" s="144"/>
    </row>
    <row r="46" spans="1:6" ht="26.1" customHeight="1" x14ac:dyDescent="0.5">
      <c r="A46" s="368">
        <v>41</v>
      </c>
      <c r="B46" s="139" t="s">
        <v>139</v>
      </c>
      <c r="C46" s="370" t="s">
        <v>1085</v>
      </c>
      <c r="D46" s="144" t="s">
        <v>140</v>
      </c>
      <c r="E46" s="144"/>
      <c r="F46" s="144"/>
    </row>
    <row r="47" spans="1:6" ht="26.1" customHeight="1" x14ac:dyDescent="0.5">
      <c r="A47" s="368">
        <v>42</v>
      </c>
      <c r="B47" s="139" t="s">
        <v>697</v>
      </c>
      <c r="C47" s="367" t="s">
        <v>1086</v>
      </c>
      <c r="D47" s="144" t="s">
        <v>18</v>
      </c>
      <c r="E47" s="144"/>
      <c r="F47" s="144"/>
    </row>
    <row r="48" spans="1:6" ht="26.1" customHeight="1" x14ac:dyDescent="0.5">
      <c r="A48" s="368">
        <v>43</v>
      </c>
      <c r="B48" s="139" t="s">
        <v>106</v>
      </c>
      <c r="C48" s="367" t="s">
        <v>1087</v>
      </c>
      <c r="D48" s="144" t="s">
        <v>151</v>
      </c>
      <c r="E48" s="144" t="s">
        <v>1227</v>
      </c>
      <c r="F48" s="144"/>
    </row>
    <row r="49" spans="1:6" ht="26.1" customHeight="1" x14ac:dyDescent="0.5">
      <c r="A49" s="368">
        <v>44</v>
      </c>
      <c r="B49" s="144" t="s">
        <v>150</v>
      </c>
      <c r="C49" s="370" t="s">
        <v>1088</v>
      </c>
      <c r="D49" s="144" t="s">
        <v>18</v>
      </c>
      <c r="E49" s="144" t="s">
        <v>1228</v>
      </c>
      <c r="F49" s="144"/>
    </row>
    <row r="50" spans="1:6" ht="26.1" customHeight="1" x14ac:dyDescent="0.5">
      <c r="A50" s="368">
        <v>45</v>
      </c>
      <c r="B50" s="139" t="s">
        <v>148</v>
      </c>
      <c r="C50" s="370" t="s">
        <v>1089</v>
      </c>
      <c r="D50" s="144" t="s">
        <v>18</v>
      </c>
      <c r="E50" s="144" t="s">
        <v>1229</v>
      </c>
      <c r="F50" s="144"/>
    </row>
    <row r="51" spans="1:6" ht="26.1" customHeight="1" x14ac:dyDescent="0.5">
      <c r="A51" s="368">
        <v>46</v>
      </c>
      <c r="B51" s="139" t="s">
        <v>148</v>
      </c>
      <c r="C51" s="370" t="s">
        <v>1089</v>
      </c>
      <c r="D51" s="144" t="s">
        <v>149</v>
      </c>
      <c r="E51" s="144" t="s">
        <v>1229</v>
      </c>
      <c r="F51" s="144"/>
    </row>
    <row r="52" spans="1:6" ht="26.1" customHeight="1" x14ac:dyDescent="0.5">
      <c r="A52" s="368">
        <v>3</v>
      </c>
      <c r="B52" s="139" t="s">
        <v>144</v>
      </c>
      <c r="C52" s="367" t="s">
        <v>1090</v>
      </c>
      <c r="D52" s="144" t="s">
        <v>145</v>
      </c>
      <c r="E52" s="144" t="s">
        <v>1230</v>
      </c>
      <c r="F52" s="144"/>
    </row>
    <row r="53" spans="1:6" ht="26.1" customHeight="1" x14ac:dyDescent="0.5">
      <c r="A53" s="368">
        <v>49</v>
      </c>
      <c r="B53" s="139" t="s">
        <v>180</v>
      </c>
      <c r="C53" s="370" t="s">
        <v>1091</v>
      </c>
      <c r="D53" s="145" t="s">
        <v>181</v>
      </c>
      <c r="E53" s="145"/>
      <c r="F53" s="145"/>
    </row>
    <row r="54" spans="1:6" ht="26.1" customHeight="1" x14ac:dyDescent="0.5">
      <c r="A54" s="368">
        <v>50</v>
      </c>
      <c r="B54" s="139" t="s">
        <v>770</v>
      </c>
      <c r="C54" s="370" t="s">
        <v>1092</v>
      </c>
      <c r="D54" s="145" t="s">
        <v>179</v>
      </c>
      <c r="E54" s="145" t="s">
        <v>1231</v>
      </c>
      <c r="F54" s="145"/>
    </row>
    <row r="55" spans="1:6" ht="26.1" customHeight="1" x14ac:dyDescent="0.5">
      <c r="A55" s="368">
        <v>51</v>
      </c>
      <c r="B55" s="139" t="s">
        <v>176</v>
      </c>
      <c r="C55" s="370" t="s">
        <v>1093</v>
      </c>
      <c r="D55" s="145" t="s">
        <v>177</v>
      </c>
      <c r="E55" s="145" t="s">
        <v>1232</v>
      </c>
      <c r="F55" s="145"/>
    </row>
    <row r="56" spans="1:6" ht="26.1" customHeight="1" x14ac:dyDescent="0.5">
      <c r="A56" s="368">
        <v>52</v>
      </c>
      <c r="B56" s="139" t="s">
        <v>173</v>
      </c>
      <c r="C56" s="370" t="s">
        <v>1094</v>
      </c>
      <c r="D56" s="144" t="s">
        <v>174</v>
      </c>
      <c r="E56" s="144" t="s">
        <v>1233</v>
      </c>
      <c r="F56" s="144"/>
    </row>
    <row r="57" spans="1:6" ht="26.1" customHeight="1" x14ac:dyDescent="0.5">
      <c r="A57" s="368">
        <v>53</v>
      </c>
      <c r="B57" s="139" t="s">
        <v>172</v>
      </c>
      <c r="C57" s="370" t="s">
        <v>1095</v>
      </c>
      <c r="D57" s="144" t="s">
        <v>18</v>
      </c>
      <c r="E57" s="144" t="s">
        <v>1234</v>
      </c>
      <c r="F57" s="144"/>
    </row>
    <row r="58" spans="1:6" ht="26.1" customHeight="1" x14ac:dyDescent="0.5">
      <c r="A58" s="368">
        <v>54</v>
      </c>
      <c r="B58" s="139" t="s">
        <v>170</v>
      </c>
      <c r="C58" s="370" t="s">
        <v>1096</v>
      </c>
      <c r="D58" s="178" t="s">
        <v>171</v>
      </c>
      <c r="E58" s="464" t="s">
        <v>1098</v>
      </c>
      <c r="F58" s="464"/>
    </row>
    <row r="59" spans="1:6" ht="26.1" customHeight="1" x14ac:dyDescent="0.5">
      <c r="A59" s="368">
        <v>55</v>
      </c>
      <c r="B59" s="139" t="s">
        <v>169</v>
      </c>
      <c r="C59" s="370" t="s">
        <v>1097</v>
      </c>
      <c r="D59" s="144" t="s">
        <v>18</v>
      </c>
      <c r="E59" s="144"/>
      <c r="F59" s="144"/>
    </row>
    <row r="60" spans="1:6" ht="26.1" customHeight="1" x14ac:dyDescent="0.5">
      <c r="A60" s="368">
        <v>56</v>
      </c>
      <c r="B60" s="139" t="s">
        <v>164</v>
      </c>
      <c r="C60" s="370" t="s">
        <v>1099</v>
      </c>
      <c r="D60" s="144" t="s">
        <v>165</v>
      </c>
      <c r="E60" s="144" t="s">
        <v>1187</v>
      </c>
      <c r="F60" s="144"/>
    </row>
    <row r="61" spans="1:6" ht="26.1" customHeight="1" x14ac:dyDescent="0.5">
      <c r="A61" s="368">
        <v>57</v>
      </c>
      <c r="B61" s="139" t="s">
        <v>163</v>
      </c>
      <c r="C61" s="370" t="s">
        <v>1084</v>
      </c>
      <c r="D61" s="144" t="s">
        <v>46</v>
      </c>
      <c r="E61" s="144"/>
      <c r="F61" s="144"/>
    </row>
    <row r="62" spans="1:6" ht="26.1" customHeight="1" x14ac:dyDescent="0.5">
      <c r="A62" s="368">
        <v>58</v>
      </c>
      <c r="B62" s="194" t="s">
        <v>153</v>
      </c>
      <c r="C62" s="195" t="s">
        <v>1100</v>
      </c>
      <c r="D62" s="197" t="s">
        <v>154</v>
      </c>
      <c r="E62" s="197"/>
      <c r="F62" s="197"/>
    </row>
    <row r="63" spans="1:6" ht="26.1" customHeight="1" x14ac:dyDescent="0.5">
      <c r="A63" s="368">
        <v>59</v>
      </c>
      <c r="B63" s="194" t="s">
        <v>152</v>
      </c>
      <c r="C63" s="195" t="s">
        <v>1101</v>
      </c>
      <c r="D63" s="197" t="s">
        <v>18</v>
      </c>
      <c r="E63" s="197" t="s">
        <v>1235</v>
      </c>
      <c r="F63" s="197"/>
    </row>
    <row r="64" spans="1:6" ht="26.1" customHeight="1" x14ac:dyDescent="0.5">
      <c r="A64" s="368">
        <v>60</v>
      </c>
      <c r="B64" s="139" t="s">
        <v>232</v>
      </c>
      <c r="C64" s="370" t="s">
        <v>1102</v>
      </c>
      <c r="D64" s="144" t="s">
        <v>233</v>
      </c>
      <c r="E64" s="144"/>
      <c r="F64" s="144"/>
    </row>
    <row r="65" spans="1:6" ht="26.1" customHeight="1" x14ac:dyDescent="0.5">
      <c r="A65" s="368">
        <v>61</v>
      </c>
      <c r="B65" s="261" t="s">
        <v>231</v>
      </c>
      <c r="C65" s="262" t="s">
        <v>1103</v>
      </c>
      <c r="D65" s="264" t="s">
        <v>18</v>
      </c>
      <c r="E65" s="264"/>
      <c r="F65" s="264"/>
    </row>
    <row r="66" spans="1:6" ht="26.1" customHeight="1" x14ac:dyDescent="0.5">
      <c r="A66" s="368">
        <v>62</v>
      </c>
      <c r="B66" s="139" t="s">
        <v>193</v>
      </c>
      <c r="C66" s="370" t="s">
        <v>1104</v>
      </c>
      <c r="D66" s="145" t="s">
        <v>149</v>
      </c>
      <c r="E66" s="145"/>
      <c r="F66" s="145"/>
    </row>
    <row r="67" spans="1:6" ht="26.1" customHeight="1" x14ac:dyDescent="0.5">
      <c r="A67" s="368">
        <v>63</v>
      </c>
      <c r="B67" s="139" t="s">
        <v>230</v>
      </c>
      <c r="C67" s="368" t="s">
        <v>1105</v>
      </c>
      <c r="D67" s="139" t="s">
        <v>18</v>
      </c>
      <c r="E67" s="139"/>
      <c r="F67" s="139"/>
    </row>
    <row r="68" spans="1:6" ht="26.1" customHeight="1" x14ac:dyDescent="0.5">
      <c r="A68" s="368">
        <v>64</v>
      </c>
      <c r="B68" s="139" t="s">
        <v>226</v>
      </c>
      <c r="C68" s="368" t="s">
        <v>1106</v>
      </c>
      <c r="D68" s="139" t="s">
        <v>1107</v>
      </c>
      <c r="E68" s="465" t="s">
        <v>1108</v>
      </c>
      <c r="F68" s="465"/>
    </row>
    <row r="69" spans="1:6" ht="26.1" customHeight="1" x14ac:dyDescent="0.5">
      <c r="A69" s="368">
        <v>65</v>
      </c>
      <c r="B69" s="139" t="s">
        <v>1109</v>
      </c>
      <c r="C69" s="370"/>
      <c r="D69" s="144" t="s">
        <v>175</v>
      </c>
      <c r="E69" s="466" t="s">
        <v>1110</v>
      </c>
      <c r="F69" s="466"/>
    </row>
    <row r="70" spans="1:6" ht="26.1" customHeight="1" x14ac:dyDescent="0.5">
      <c r="A70" s="368">
        <v>66</v>
      </c>
      <c r="B70" s="139" t="s">
        <v>107</v>
      </c>
      <c r="C70" s="370" t="s">
        <v>1111</v>
      </c>
      <c r="D70" s="178" t="s">
        <v>294</v>
      </c>
      <c r="E70" s="178" t="s">
        <v>1236</v>
      </c>
      <c r="F70" s="178"/>
    </row>
    <row r="71" spans="1:6" ht="26.1" customHeight="1" x14ac:dyDescent="0.5">
      <c r="A71" s="368">
        <v>67</v>
      </c>
      <c r="B71" s="139" t="s">
        <v>295</v>
      </c>
      <c r="C71" s="370" t="s">
        <v>1112</v>
      </c>
      <c r="D71" s="144" t="s">
        <v>239</v>
      </c>
      <c r="E71" s="144" t="s">
        <v>1237</v>
      </c>
      <c r="F71" s="144"/>
    </row>
    <row r="72" spans="1:6" ht="26.1" customHeight="1" x14ac:dyDescent="0.5">
      <c r="A72" s="368">
        <v>68</v>
      </c>
      <c r="B72" s="148" t="s">
        <v>423</v>
      </c>
      <c r="C72" s="370" t="s">
        <v>1113</v>
      </c>
      <c r="D72" s="144" t="s">
        <v>222</v>
      </c>
      <c r="E72" s="144" t="s">
        <v>1238</v>
      </c>
      <c r="F72" s="144"/>
    </row>
    <row r="73" spans="1:6" ht="26.1" customHeight="1" x14ac:dyDescent="0.5">
      <c r="A73" s="368">
        <v>69</v>
      </c>
      <c r="B73" s="139" t="s">
        <v>297</v>
      </c>
      <c r="C73" s="370" t="s">
        <v>1114</v>
      </c>
      <c r="D73" s="144" t="s">
        <v>298</v>
      </c>
      <c r="E73" s="144" t="s">
        <v>1239</v>
      </c>
      <c r="F73" s="144"/>
    </row>
    <row r="74" spans="1:6" ht="26.1" customHeight="1" x14ac:dyDescent="0.5">
      <c r="A74" s="368">
        <v>70</v>
      </c>
      <c r="B74" s="139" t="s">
        <v>299</v>
      </c>
      <c r="C74" s="370" t="s">
        <v>358</v>
      </c>
      <c r="D74" s="144" t="s">
        <v>46</v>
      </c>
      <c r="E74" s="144"/>
      <c r="F74" s="144"/>
    </row>
    <row r="75" spans="1:6" ht="26.1" customHeight="1" x14ac:dyDescent="0.5">
      <c r="A75" s="368">
        <v>71</v>
      </c>
      <c r="B75" s="139" t="s">
        <v>300</v>
      </c>
      <c r="C75" s="370" t="s">
        <v>1115</v>
      </c>
      <c r="D75" s="144" t="s">
        <v>25</v>
      </c>
      <c r="E75" s="144"/>
      <c r="F75" s="144"/>
    </row>
    <row r="76" spans="1:6" ht="26.1" customHeight="1" x14ac:dyDescent="0.5">
      <c r="A76" s="368">
        <v>72</v>
      </c>
      <c r="B76" s="139" t="s">
        <v>301</v>
      </c>
      <c r="C76" s="370" t="s">
        <v>1116</v>
      </c>
      <c r="D76" s="144" t="s">
        <v>302</v>
      </c>
      <c r="E76" s="144" t="s">
        <v>1240</v>
      </c>
      <c r="F76" s="144"/>
    </row>
    <row r="77" spans="1:6" ht="26.1" customHeight="1" x14ac:dyDescent="0.5">
      <c r="A77" s="368">
        <v>73</v>
      </c>
      <c r="B77" s="139" t="s">
        <v>794</v>
      </c>
      <c r="C77" s="370" t="s">
        <v>1084</v>
      </c>
      <c r="D77" s="144" t="s">
        <v>25</v>
      </c>
      <c r="E77" s="144"/>
      <c r="F77" s="144"/>
    </row>
    <row r="78" spans="1:6" ht="26.1" customHeight="1" x14ac:dyDescent="0.5">
      <c r="A78" s="368">
        <v>74</v>
      </c>
      <c r="B78" s="139" t="s">
        <v>303</v>
      </c>
      <c r="C78" s="370" t="s">
        <v>1117</v>
      </c>
      <c r="D78" s="144" t="s">
        <v>46</v>
      </c>
      <c r="E78" s="144"/>
      <c r="F78" s="144"/>
    </row>
    <row r="79" spans="1:6" ht="26.1" customHeight="1" x14ac:dyDescent="0.5">
      <c r="A79" s="368">
        <v>75</v>
      </c>
      <c r="B79" s="139" t="s">
        <v>304</v>
      </c>
      <c r="C79" s="370" t="s">
        <v>1118</v>
      </c>
      <c r="D79" s="144" t="s">
        <v>305</v>
      </c>
      <c r="E79" s="144" t="s">
        <v>1241</v>
      </c>
      <c r="F79" s="144"/>
    </row>
    <row r="80" spans="1:6" ht="26.1" customHeight="1" x14ac:dyDescent="0.5">
      <c r="A80" s="368">
        <v>76</v>
      </c>
      <c r="B80" s="139" t="s">
        <v>466</v>
      </c>
      <c r="C80" s="370" t="s">
        <v>1119</v>
      </c>
      <c r="D80" s="178" t="s">
        <v>467</v>
      </c>
      <c r="E80" s="178" t="s">
        <v>1242</v>
      </c>
      <c r="F80" s="178"/>
    </row>
    <row r="81" spans="1:6" ht="26.1" customHeight="1" x14ac:dyDescent="0.5">
      <c r="A81" s="368">
        <v>77</v>
      </c>
      <c r="B81" s="139" t="s">
        <v>558</v>
      </c>
      <c r="C81" s="370" t="s">
        <v>1120</v>
      </c>
      <c r="D81" s="144" t="s">
        <v>18</v>
      </c>
      <c r="E81" s="144"/>
      <c r="F81" s="144"/>
    </row>
    <row r="82" spans="1:6" ht="26.1" customHeight="1" x14ac:dyDescent="0.5">
      <c r="A82" s="368">
        <v>78</v>
      </c>
      <c r="B82" s="139" t="s">
        <v>561</v>
      </c>
      <c r="C82" s="370" t="s">
        <v>371</v>
      </c>
      <c r="D82" s="144" t="s">
        <v>18</v>
      </c>
      <c r="E82" s="144"/>
      <c r="F82" s="144"/>
    </row>
    <row r="83" spans="1:6" ht="26.1" customHeight="1" x14ac:dyDescent="0.5">
      <c r="A83" s="368">
        <v>79</v>
      </c>
      <c r="B83" s="139" t="s">
        <v>564</v>
      </c>
      <c r="C83" s="370" t="s">
        <v>1121</v>
      </c>
      <c r="D83" s="144" t="s">
        <v>567</v>
      </c>
      <c r="E83" s="144" t="s">
        <v>1243</v>
      </c>
      <c r="F83" s="144"/>
    </row>
    <row r="84" spans="1:6" ht="26.1" customHeight="1" x14ac:dyDescent="0.5">
      <c r="A84" s="368">
        <v>80</v>
      </c>
      <c r="B84" s="139" t="s">
        <v>716</v>
      </c>
      <c r="C84" s="370" t="s">
        <v>1122</v>
      </c>
      <c r="D84" s="144" t="s">
        <v>365</v>
      </c>
      <c r="E84" s="144"/>
      <c r="F84" s="144"/>
    </row>
    <row r="85" spans="1:6" ht="26.1" customHeight="1" x14ac:dyDescent="0.5">
      <c r="A85" s="368">
        <v>81</v>
      </c>
      <c r="B85" s="139" t="s">
        <v>847</v>
      </c>
      <c r="C85" s="370" t="s">
        <v>1123</v>
      </c>
      <c r="D85" s="144" t="s">
        <v>365</v>
      </c>
      <c r="E85" s="144" t="s">
        <v>1244</v>
      </c>
      <c r="F85" s="144"/>
    </row>
    <row r="86" spans="1:6" ht="26.1" customHeight="1" x14ac:dyDescent="0.5">
      <c r="A86" s="368">
        <v>82</v>
      </c>
      <c r="B86" s="194" t="s">
        <v>850</v>
      </c>
      <c r="C86" s="195" t="s">
        <v>1082</v>
      </c>
      <c r="D86" s="197" t="s">
        <v>18</v>
      </c>
      <c r="E86" s="197" t="s">
        <v>1245</v>
      </c>
      <c r="F86" s="197"/>
    </row>
    <row r="87" spans="1:6" ht="26.1" customHeight="1" x14ac:dyDescent="0.5">
      <c r="A87" s="368">
        <v>83</v>
      </c>
      <c r="B87" s="139" t="s">
        <v>852</v>
      </c>
      <c r="C87" s="370" t="s">
        <v>1124</v>
      </c>
      <c r="D87" s="144" t="s">
        <v>855</v>
      </c>
      <c r="E87" s="144" t="s">
        <v>1195</v>
      </c>
      <c r="F87" s="144"/>
    </row>
    <row r="88" spans="1:6" ht="26.1" customHeight="1" x14ac:dyDescent="0.5">
      <c r="A88" s="368">
        <v>84</v>
      </c>
      <c r="B88" s="194" t="s">
        <v>972</v>
      </c>
      <c r="C88" s="195" t="s">
        <v>1125</v>
      </c>
      <c r="D88" s="197" t="s">
        <v>976</v>
      </c>
      <c r="E88" s="197"/>
      <c r="F88" s="197"/>
    </row>
    <row r="89" spans="1:6" ht="26.1" customHeight="1" x14ac:dyDescent="0.5">
      <c r="A89" s="368">
        <v>85</v>
      </c>
      <c r="B89" s="134" t="s">
        <v>54</v>
      </c>
      <c r="C89" s="167" t="s">
        <v>1126</v>
      </c>
      <c r="D89" s="169" t="s">
        <v>18</v>
      </c>
      <c r="E89" s="169"/>
      <c r="F89" s="169"/>
    </row>
    <row r="90" spans="1:6" ht="26.1" customHeight="1" x14ac:dyDescent="0.5">
      <c r="A90" s="368">
        <v>86</v>
      </c>
      <c r="B90" s="139" t="s">
        <v>55</v>
      </c>
      <c r="C90" s="370" t="s">
        <v>1127</v>
      </c>
      <c r="D90" s="178" t="s">
        <v>182</v>
      </c>
      <c r="E90" s="139" t="s">
        <v>1209</v>
      </c>
      <c r="F90" s="139"/>
    </row>
    <row r="91" spans="1:6" ht="26.1" customHeight="1" x14ac:dyDescent="0.5">
      <c r="A91" s="368">
        <v>87</v>
      </c>
      <c r="B91" s="139" t="s">
        <v>56</v>
      </c>
      <c r="C91" s="370" t="s">
        <v>1128</v>
      </c>
      <c r="D91" s="144" t="s">
        <v>18</v>
      </c>
      <c r="E91" s="144" t="s">
        <v>1210</v>
      </c>
      <c r="F91" s="144"/>
    </row>
    <row r="92" spans="1:6" ht="26.1" customHeight="1" x14ac:dyDescent="0.5">
      <c r="A92" s="368">
        <v>88</v>
      </c>
      <c r="B92" s="139" t="s">
        <v>57</v>
      </c>
      <c r="C92" s="370" t="s">
        <v>1129</v>
      </c>
      <c r="D92" s="144" t="s">
        <v>18</v>
      </c>
      <c r="E92" s="144"/>
      <c r="F92" s="144"/>
    </row>
    <row r="93" spans="1:6" ht="26.1" customHeight="1" x14ac:dyDescent="0.5">
      <c r="A93" s="368">
        <v>89</v>
      </c>
      <c r="B93" s="144" t="s">
        <v>58</v>
      </c>
      <c r="C93" s="370" t="s">
        <v>1130</v>
      </c>
      <c r="D93" s="144" t="s">
        <v>10</v>
      </c>
      <c r="E93" s="144"/>
      <c r="F93" s="144"/>
    </row>
    <row r="94" spans="1:6" ht="26.1" customHeight="1" x14ac:dyDescent="0.5">
      <c r="A94" s="368">
        <v>90</v>
      </c>
      <c r="B94" s="139" t="s">
        <v>59</v>
      </c>
      <c r="C94" s="370" t="s">
        <v>1131</v>
      </c>
      <c r="D94" s="144" t="s">
        <v>18</v>
      </c>
      <c r="E94" s="144" t="s">
        <v>1211</v>
      </c>
      <c r="F94" s="144"/>
    </row>
    <row r="95" spans="1:6" ht="26.1" customHeight="1" x14ac:dyDescent="0.5">
      <c r="A95" s="368">
        <v>91</v>
      </c>
      <c r="B95" s="139" t="s">
        <v>60</v>
      </c>
      <c r="C95" s="370" t="s">
        <v>1092</v>
      </c>
      <c r="D95" s="144" t="s">
        <v>52</v>
      </c>
      <c r="E95" s="144" t="s">
        <v>1212</v>
      </c>
      <c r="F95" s="144"/>
    </row>
    <row r="96" spans="1:6" ht="26.1" customHeight="1" x14ac:dyDescent="0.5">
      <c r="A96" s="368">
        <v>92</v>
      </c>
      <c r="B96" s="139" t="s">
        <v>141</v>
      </c>
      <c r="C96" s="370" t="s">
        <v>1132</v>
      </c>
      <c r="D96" s="144" t="s">
        <v>29</v>
      </c>
      <c r="E96" s="144" t="s">
        <v>1213</v>
      </c>
      <c r="F96" s="144"/>
    </row>
    <row r="97" spans="1:6" ht="26.1" customHeight="1" x14ac:dyDescent="0.5">
      <c r="A97" s="368">
        <v>93</v>
      </c>
      <c r="B97" s="139" t="s">
        <v>224</v>
      </c>
      <c r="C97" s="370" t="s">
        <v>1133</v>
      </c>
      <c r="D97" s="144" t="s">
        <v>18</v>
      </c>
      <c r="E97" s="144" t="s">
        <v>1214</v>
      </c>
      <c r="F97" s="144"/>
    </row>
    <row r="98" spans="1:6" ht="26.1" customHeight="1" x14ac:dyDescent="0.5">
      <c r="A98" s="368">
        <v>94</v>
      </c>
      <c r="B98" s="139" t="s">
        <v>192</v>
      </c>
      <c r="C98" s="370" t="s">
        <v>1134</v>
      </c>
      <c r="D98" s="183" t="s">
        <v>29</v>
      </c>
      <c r="E98" s="183" t="s">
        <v>1215</v>
      </c>
      <c r="F98" s="183"/>
    </row>
    <row r="99" spans="1:6" ht="26.1" customHeight="1" x14ac:dyDescent="0.5">
      <c r="A99" s="368">
        <v>95</v>
      </c>
      <c r="B99" s="134" t="s">
        <v>62</v>
      </c>
      <c r="C99" s="167" t="s">
        <v>1135</v>
      </c>
      <c r="D99" s="169" t="s">
        <v>18</v>
      </c>
      <c r="E99" s="169"/>
      <c r="F99" s="169"/>
    </row>
    <row r="100" spans="1:6" ht="26.1" customHeight="1" x14ac:dyDescent="0.5">
      <c r="A100" s="368">
        <v>96</v>
      </c>
      <c r="B100" s="139" t="s">
        <v>63</v>
      </c>
      <c r="C100" s="370" t="s">
        <v>1136</v>
      </c>
      <c r="D100" s="144" t="s">
        <v>18</v>
      </c>
      <c r="E100" s="144"/>
      <c r="F100" s="144"/>
    </row>
    <row r="101" spans="1:6" ht="26.1" customHeight="1" x14ac:dyDescent="0.5">
      <c r="A101" s="368">
        <v>97</v>
      </c>
      <c r="B101" s="139" t="s">
        <v>64</v>
      </c>
      <c r="C101" s="370" t="s">
        <v>1137</v>
      </c>
      <c r="D101" s="144" t="s">
        <v>18</v>
      </c>
      <c r="E101" s="144"/>
      <c r="F101" s="144"/>
    </row>
    <row r="102" spans="1:6" ht="26.1" customHeight="1" x14ac:dyDescent="0.5">
      <c r="A102" s="368">
        <v>98</v>
      </c>
      <c r="B102" s="139" t="s">
        <v>65</v>
      </c>
      <c r="C102" s="370" t="s">
        <v>1138</v>
      </c>
      <c r="D102" s="144" t="s">
        <v>18</v>
      </c>
      <c r="E102" s="144"/>
      <c r="F102" s="144"/>
    </row>
    <row r="103" spans="1:6" ht="26.1" customHeight="1" x14ac:dyDescent="0.5">
      <c r="A103" s="368">
        <v>99</v>
      </c>
      <c r="B103" s="144" t="s">
        <v>66</v>
      </c>
      <c r="C103" s="370" t="s">
        <v>1139</v>
      </c>
      <c r="D103" s="144" t="s">
        <v>18</v>
      </c>
      <c r="E103" s="144"/>
      <c r="F103" s="144"/>
    </row>
    <row r="104" spans="1:6" ht="26.1" customHeight="1" x14ac:dyDescent="0.5">
      <c r="A104" s="368">
        <v>100</v>
      </c>
      <c r="B104" s="144" t="s">
        <v>67</v>
      </c>
      <c r="C104" s="370" t="s">
        <v>1140</v>
      </c>
      <c r="D104" s="144" t="s">
        <v>18</v>
      </c>
      <c r="E104" s="144"/>
      <c r="F104" s="144"/>
    </row>
    <row r="105" spans="1:6" ht="26.1" customHeight="1" x14ac:dyDescent="0.5">
      <c r="A105" s="368">
        <v>101</v>
      </c>
      <c r="B105" s="139" t="s">
        <v>795</v>
      </c>
      <c r="C105" s="370" t="s">
        <v>807</v>
      </c>
      <c r="D105" s="144" t="s">
        <v>68</v>
      </c>
      <c r="E105" s="466" t="s">
        <v>1143</v>
      </c>
      <c r="F105" s="466"/>
    </row>
    <row r="106" spans="1:6" ht="26.1" customHeight="1" x14ac:dyDescent="0.5">
      <c r="A106" s="368">
        <v>102</v>
      </c>
      <c r="B106" s="139" t="s">
        <v>167</v>
      </c>
      <c r="C106" s="370" t="s">
        <v>1144</v>
      </c>
      <c r="D106" s="144" t="s">
        <v>168</v>
      </c>
      <c r="E106" s="466" t="s">
        <v>1142</v>
      </c>
      <c r="F106" s="466"/>
    </row>
    <row r="107" spans="1:6" ht="26.1" customHeight="1" x14ac:dyDescent="0.5">
      <c r="A107" s="368">
        <v>103</v>
      </c>
      <c r="B107" s="139" t="s">
        <v>223</v>
      </c>
      <c r="C107" s="370" t="s">
        <v>1145</v>
      </c>
      <c r="D107" s="144" t="s">
        <v>18</v>
      </c>
      <c r="E107" s="144"/>
      <c r="F107" s="144"/>
    </row>
    <row r="108" spans="1:6" ht="26.1" customHeight="1" x14ac:dyDescent="0.5">
      <c r="A108" s="368">
        <v>104</v>
      </c>
      <c r="B108" s="139" t="s">
        <v>307</v>
      </c>
      <c r="C108" s="370" t="s">
        <v>1146</v>
      </c>
      <c r="D108" s="144" t="s">
        <v>18</v>
      </c>
      <c r="E108" s="144" t="s">
        <v>1194</v>
      </c>
      <c r="F108" s="144"/>
    </row>
    <row r="109" spans="1:6" ht="26.1" customHeight="1" x14ac:dyDescent="0.5">
      <c r="A109" s="368">
        <v>105</v>
      </c>
      <c r="B109" s="139" t="s">
        <v>308</v>
      </c>
      <c r="C109" s="370" t="s">
        <v>1147</v>
      </c>
      <c r="D109" s="144" t="s">
        <v>39</v>
      </c>
      <c r="E109" s="144" t="s">
        <v>1141</v>
      </c>
      <c r="F109" s="144"/>
    </row>
    <row r="110" spans="1:6" ht="26.1" customHeight="1" x14ac:dyDescent="0.5">
      <c r="A110" s="368">
        <v>106</v>
      </c>
      <c r="B110" s="139" t="s">
        <v>589</v>
      </c>
      <c r="C110" s="370" t="s">
        <v>1148</v>
      </c>
      <c r="D110" s="179" t="s">
        <v>591</v>
      </c>
      <c r="E110" s="179"/>
      <c r="F110" s="179"/>
    </row>
    <row r="111" spans="1:6" ht="26.1" customHeight="1" x14ac:dyDescent="0.5">
      <c r="A111" s="368">
        <v>107</v>
      </c>
      <c r="B111" s="134" t="s">
        <v>70</v>
      </c>
      <c r="C111" s="167" t="s">
        <v>1149</v>
      </c>
      <c r="D111" s="169" t="s">
        <v>18</v>
      </c>
      <c r="E111" s="169"/>
      <c r="F111" s="169"/>
    </row>
    <row r="112" spans="1:6" ht="26.1" customHeight="1" x14ac:dyDescent="0.5">
      <c r="A112" s="368">
        <v>108</v>
      </c>
      <c r="B112" s="139" t="s">
        <v>72</v>
      </c>
      <c r="C112" s="370" t="s">
        <v>1150</v>
      </c>
      <c r="D112" s="144" t="s">
        <v>18</v>
      </c>
      <c r="E112" s="144"/>
      <c r="F112" s="144"/>
    </row>
    <row r="113" spans="1:6" ht="26.1" customHeight="1" x14ac:dyDescent="0.5">
      <c r="A113" s="368">
        <v>109</v>
      </c>
      <c r="B113" s="139" t="s">
        <v>73</v>
      </c>
      <c r="C113" s="370" t="s">
        <v>1151</v>
      </c>
      <c r="D113" s="144" t="s">
        <v>18</v>
      </c>
      <c r="E113" s="144"/>
      <c r="F113" s="144"/>
    </row>
    <row r="114" spans="1:6" ht="26.1" customHeight="1" x14ac:dyDescent="0.5">
      <c r="A114" s="368">
        <v>110</v>
      </c>
      <c r="B114" s="139" t="s">
        <v>74</v>
      </c>
      <c r="C114" s="370" t="s">
        <v>1152</v>
      </c>
      <c r="D114" s="144" t="s">
        <v>18</v>
      </c>
      <c r="E114" s="144"/>
      <c r="F114" s="144"/>
    </row>
    <row r="115" spans="1:6" ht="26.1" customHeight="1" x14ac:dyDescent="0.5">
      <c r="A115" s="368">
        <v>111</v>
      </c>
      <c r="B115" s="139" t="s">
        <v>75</v>
      </c>
      <c r="C115" s="370" t="s">
        <v>1153</v>
      </c>
      <c r="D115" s="144" t="s">
        <v>18</v>
      </c>
      <c r="E115" s="144"/>
      <c r="F115" s="144"/>
    </row>
    <row r="116" spans="1:6" ht="26.1" customHeight="1" x14ac:dyDescent="0.5">
      <c r="A116" s="368">
        <v>112</v>
      </c>
      <c r="B116" s="139" t="s">
        <v>227</v>
      </c>
      <c r="C116" s="370" t="s">
        <v>1154</v>
      </c>
      <c r="D116" s="144" t="s">
        <v>18</v>
      </c>
      <c r="E116" s="144"/>
      <c r="F116" s="144"/>
    </row>
    <row r="117" spans="1:6" ht="26.1" customHeight="1" x14ac:dyDescent="0.5">
      <c r="A117" s="368">
        <v>113</v>
      </c>
      <c r="B117" s="139" t="s">
        <v>604</v>
      </c>
      <c r="C117" s="370" t="s">
        <v>1155</v>
      </c>
      <c r="D117" s="144" t="s">
        <v>239</v>
      </c>
      <c r="E117" s="144" t="s">
        <v>1193</v>
      </c>
      <c r="F117" s="144"/>
    </row>
    <row r="118" spans="1:6" ht="26.1" customHeight="1" x14ac:dyDescent="0.5">
      <c r="A118" s="368">
        <v>114</v>
      </c>
      <c r="B118" s="134" t="s">
        <v>77</v>
      </c>
      <c r="C118" s="167" t="s">
        <v>1156</v>
      </c>
      <c r="D118" s="169" t="s">
        <v>18</v>
      </c>
      <c r="E118" s="169"/>
      <c r="F118" s="169"/>
    </row>
    <row r="119" spans="1:6" ht="26.1" customHeight="1" x14ac:dyDescent="0.5">
      <c r="A119" s="368">
        <v>115</v>
      </c>
      <c r="B119" s="139" t="s">
        <v>78</v>
      </c>
      <c r="C119" s="370" t="s">
        <v>1157</v>
      </c>
      <c r="D119" s="144" t="s">
        <v>1040</v>
      </c>
      <c r="E119" s="144"/>
      <c r="F119" s="144"/>
    </row>
    <row r="120" spans="1:6" ht="26.1" customHeight="1" x14ac:dyDescent="0.5">
      <c r="A120" s="368">
        <v>116</v>
      </c>
      <c r="B120" s="139" t="s">
        <v>79</v>
      </c>
      <c r="C120" s="370" t="s">
        <v>1158</v>
      </c>
      <c r="D120" s="144" t="s">
        <v>18</v>
      </c>
      <c r="E120" s="144"/>
      <c r="F120" s="144"/>
    </row>
    <row r="121" spans="1:6" ht="26.1" customHeight="1" x14ac:dyDescent="0.5">
      <c r="A121" s="368">
        <v>117</v>
      </c>
      <c r="B121" s="139" t="s">
        <v>80</v>
      </c>
      <c r="C121" s="370" t="s">
        <v>1159</v>
      </c>
      <c r="D121" s="144" t="s">
        <v>18</v>
      </c>
      <c r="E121" s="144"/>
      <c r="F121" s="144"/>
    </row>
    <row r="122" spans="1:6" ht="26.1" customHeight="1" x14ac:dyDescent="0.5">
      <c r="A122" s="368">
        <v>118</v>
      </c>
      <c r="B122" s="139" t="s">
        <v>81</v>
      </c>
      <c r="C122" s="370" t="s">
        <v>1160</v>
      </c>
      <c r="D122" s="144" t="s">
        <v>18</v>
      </c>
      <c r="E122" s="144" t="s">
        <v>1190</v>
      </c>
      <c r="F122" s="144"/>
    </row>
    <row r="123" spans="1:6" ht="26.1" customHeight="1" x14ac:dyDescent="0.5">
      <c r="A123" s="368">
        <v>119</v>
      </c>
      <c r="B123" s="139" t="s">
        <v>82</v>
      </c>
      <c r="C123" s="370" t="s">
        <v>1161</v>
      </c>
      <c r="D123" s="144" t="s">
        <v>27</v>
      </c>
      <c r="E123" s="144"/>
      <c r="F123" s="144"/>
    </row>
    <row r="124" spans="1:6" ht="26.1" customHeight="1" x14ac:dyDescent="0.5">
      <c r="A124" s="368">
        <v>120</v>
      </c>
      <c r="B124" s="139" t="s">
        <v>83</v>
      </c>
      <c r="C124" s="370" t="s">
        <v>1162</v>
      </c>
      <c r="D124" s="144" t="s">
        <v>18</v>
      </c>
      <c r="E124" s="144"/>
      <c r="F124" s="144"/>
    </row>
    <row r="125" spans="1:6" ht="26.1" customHeight="1" x14ac:dyDescent="0.5">
      <c r="A125" s="368">
        <v>121</v>
      </c>
      <c r="B125" s="144" t="s">
        <v>84</v>
      </c>
      <c r="C125" s="370" t="s">
        <v>1163</v>
      </c>
      <c r="D125" s="144" t="s">
        <v>1040</v>
      </c>
      <c r="E125" s="144" t="s">
        <v>1192</v>
      </c>
      <c r="F125" s="144"/>
    </row>
    <row r="126" spans="1:6" ht="26.1" customHeight="1" x14ac:dyDescent="0.5">
      <c r="A126" s="368">
        <v>122</v>
      </c>
      <c r="B126" s="139" t="s">
        <v>309</v>
      </c>
      <c r="C126" s="370" t="s">
        <v>1164</v>
      </c>
      <c r="D126" s="144" t="s">
        <v>18</v>
      </c>
      <c r="E126" s="144"/>
      <c r="F126" s="144"/>
    </row>
    <row r="127" spans="1:6" ht="26.1" customHeight="1" x14ac:dyDescent="0.5">
      <c r="A127" s="368">
        <v>123</v>
      </c>
      <c r="B127" s="139" t="s">
        <v>310</v>
      </c>
      <c r="C127" s="370" t="s">
        <v>1165</v>
      </c>
      <c r="D127" s="144" t="s">
        <v>311</v>
      </c>
      <c r="E127" s="144" t="s">
        <v>1166</v>
      </c>
      <c r="F127" s="144"/>
    </row>
    <row r="128" spans="1:6" ht="26.1" customHeight="1" x14ac:dyDescent="0.5">
      <c r="A128" s="368">
        <v>124</v>
      </c>
      <c r="B128" s="139" t="s">
        <v>312</v>
      </c>
      <c r="C128" s="370" t="s">
        <v>650</v>
      </c>
      <c r="D128" s="144" t="s">
        <v>313</v>
      </c>
      <c r="E128" s="144" t="s">
        <v>1189</v>
      </c>
      <c r="F128" s="144"/>
    </row>
    <row r="129" spans="1:6" ht="26.1" customHeight="1" x14ac:dyDescent="0.5">
      <c r="A129" s="368">
        <v>125</v>
      </c>
      <c r="B129" s="139" t="s">
        <v>35</v>
      </c>
      <c r="C129" s="370" t="s">
        <v>322</v>
      </c>
      <c r="D129" s="178" t="s">
        <v>49</v>
      </c>
      <c r="E129" s="178" t="s">
        <v>1167</v>
      </c>
      <c r="F129" s="178"/>
    </row>
    <row r="130" spans="1:6" ht="26.1" customHeight="1" x14ac:dyDescent="0.5">
      <c r="A130" s="368">
        <v>126</v>
      </c>
      <c r="B130" s="139" t="s">
        <v>619</v>
      </c>
      <c r="C130" s="370" t="s">
        <v>1168</v>
      </c>
      <c r="D130" s="144" t="s">
        <v>18</v>
      </c>
      <c r="E130" s="144"/>
      <c r="F130" s="144"/>
    </row>
    <row r="131" spans="1:6" ht="26.1" customHeight="1" x14ac:dyDescent="0.5">
      <c r="A131" s="368">
        <v>127</v>
      </c>
      <c r="B131" s="139" t="s">
        <v>780</v>
      </c>
      <c r="C131" s="370" t="s">
        <v>1169</v>
      </c>
      <c r="D131" s="144" t="s">
        <v>100</v>
      </c>
      <c r="E131" s="144" t="s">
        <v>1191</v>
      </c>
      <c r="F131" s="144"/>
    </row>
    <row r="132" spans="1:6" ht="26.1" customHeight="1" x14ac:dyDescent="0.5">
      <c r="A132" s="368">
        <v>128</v>
      </c>
      <c r="B132" s="139" t="s">
        <v>865</v>
      </c>
      <c r="C132" s="370" t="s">
        <v>369</v>
      </c>
      <c r="D132" s="178" t="s">
        <v>868</v>
      </c>
      <c r="E132" s="178" t="s">
        <v>1170</v>
      </c>
      <c r="F132" s="178"/>
    </row>
    <row r="133" spans="1:6" ht="26.1" customHeight="1" x14ac:dyDescent="0.5">
      <c r="A133" s="368">
        <v>129</v>
      </c>
      <c r="B133" s="139" t="s">
        <v>86</v>
      </c>
      <c r="C133" s="370" t="s">
        <v>1171</v>
      </c>
      <c r="D133" s="144" t="s">
        <v>18</v>
      </c>
      <c r="E133" s="144"/>
      <c r="F133" s="144"/>
    </row>
    <row r="134" spans="1:6" ht="26.1" customHeight="1" x14ac:dyDescent="0.5">
      <c r="A134" s="368">
        <v>130</v>
      </c>
      <c r="B134" s="139" t="s">
        <v>87</v>
      </c>
      <c r="C134" s="370" t="s">
        <v>1172</v>
      </c>
      <c r="D134" s="144" t="s">
        <v>18</v>
      </c>
      <c r="E134" s="144"/>
      <c r="F134" s="144"/>
    </row>
    <row r="135" spans="1:6" ht="26.1" customHeight="1" x14ac:dyDescent="0.5">
      <c r="A135" s="368">
        <v>131</v>
      </c>
      <c r="B135" s="139" t="s">
        <v>88</v>
      </c>
      <c r="C135" s="370" t="s">
        <v>1173</v>
      </c>
      <c r="D135" s="144" t="s">
        <v>18</v>
      </c>
      <c r="E135" s="144"/>
      <c r="F135" s="144"/>
    </row>
    <row r="136" spans="1:6" ht="26.1" customHeight="1" x14ac:dyDescent="0.5">
      <c r="A136" s="368">
        <v>132</v>
      </c>
      <c r="B136" s="139" t="s">
        <v>89</v>
      </c>
      <c r="C136" s="370" t="s">
        <v>1175</v>
      </c>
      <c r="D136" s="144" t="s">
        <v>18</v>
      </c>
      <c r="E136" s="144"/>
      <c r="F136" s="144"/>
    </row>
    <row r="137" spans="1:6" ht="26.1" customHeight="1" x14ac:dyDescent="0.5">
      <c r="A137" s="368">
        <v>133</v>
      </c>
      <c r="B137" s="185" t="s">
        <v>234</v>
      </c>
      <c r="C137" s="370" t="s">
        <v>1174</v>
      </c>
      <c r="D137" s="178" t="s">
        <v>235</v>
      </c>
      <c r="E137" s="178" t="s">
        <v>1176</v>
      </c>
      <c r="F137" s="178"/>
    </row>
    <row r="138" spans="1:6" ht="26.1" customHeight="1" x14ac:dyDescent="0.5">
      <c r="A138" s="368">
        <v>134</v>
      </c>
      <c r="B138" s="139" t="s">
        <v>314</v>
      </c>
      <c r="C138" s="370" t="s">
        <v>1177</v>
      </c>
      <c r="D138" s="144" t="s">
        <v>18</v>
      </c>
      <c r="E138" s="144"/>
      <c r="F138" s="144"/>
    </row>
    <row r="139" spans="1:6" ht="26.1" customHeight="1" x14ac:dyDescent="0.5">
      <c r="A139" s="368">
        <v>135</v>
      </c>
      <c r="B139" s="144" t="s">
        <v>632</v>
      </c>
      <c r="C139" s="370" t="s">
        <v>1178</v>
      </c>
      <c r="D139" s="144" t="s">
        <v>18</v>
      </c>
      <c r="E139" s="144"/>
      <c r="F139" s="144"/>
    </row>
    <row r="140" spans="1:6" s="40" customFormat="1" ht="26.1" customHeight="1" x14ac:dyDescent="0.5">
      <c r="A140" s="23"/>
      <c r="B140" s="23"/>
      <c r="C140" s="26"/>
      <c r="D140" s="26"/>
      <c r="E140" s="26"/>
      <c r="F140" s="26"/>
    </row>
    <row r="141" spans="1:6" x14ac:dyDescent="0.5">
      <c r="B141" s="69"/>
    </row>
  </sheetData>
  <mergeCells count="2">
    <mergeCell ref="A1:F1"/>
    <mergeCell ref="A2:F2"/>
  </mergeCells>
  <pageMargins left="0.39370078740157483" right="0" top="0.55118110236220474" bottom="0.19685039370078741" header="0.47244094488188981" footer="0.1574803149606299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6" workbookViewId="0">
      <selection sqref="A1:I22"/>
    </sheetView>
  </sheetViews>
  <sheetFormatPr defaultRowHeight="14.25" x14ac:dyDescent="0.2"/>
  <sheetData>
    <row r="1" spans="1:9" s="212" customFormat="1" ht="27" customHeight="1" x14ac:dyDescent="0.35">
      <c r="A1" s="214"/>
      <c r="B1" s="214"/>
      <c r="C1" s="214"/>
      <c r="D1" s="214"/>
      <c r="E1" s="214"/>
      <c r="F1" s="214"/>
      <c r="G1" s="214"/>
      <c r="H1" s="214"/>
      <c r="I1" s="214"/>
    </row>
    <row r="2" spans="1:9" s="212" customFormat="1" ht="27" customHeight="1" x14ac:dyDescent="0.35">
      <c r="A2" s="214"/>
      <c r="B2" s="214"/>
      <c r="C2" s="214"/>
      <c r="D2" s="214"/>
      <c r="E2" s="214"/>
      <c r="F2" s="214"/>
      <c r="G2" s="214"/>
      <c r="H2" s="214"/>
      <c r="I2" s="214"/>
    </row>
    <row r="3" spans="1:9" s="212" customFormat="1" ht="39.950000000000003" customHeight="1" x14ac:dyDescent="0.65">
      <c r="A3" s="462" t="s">
        <v>376</v>
      </c>
      <c r="B3" s="462"/>
      <c r="C3" s="462"/>
      <c r="D3" s="462"/>
      <c r="E3" s="462"/>
      <c r="F3" s="462"/>
      <c r="G3" s="462"/>
      <c r="H3" s="462"/>
      <c r="I3" s="462"/>
    </row>
    <row r="4" spans="1:9" s="212" customFormat="1" ht="27" customHeight="1" x14ac:dyDescent="0.65">
      <c r="A4" s="215"/>
      <c r="B4" s="215"/>
      <c r="C4" s="215"/>
      <c r="D4" s="215"/>
      <c r="E4" s="215"/>
      <c r="F4" s="215"/>
      <c r="G4" s="215"/>
      <c r="H4" s="215"/>
      <c r="I4" s="215"/>
    </row>
    <row r="5" spans="1:9" s="212" customFormat="1" ht="39.950000000000003" customHeight="1" x14ac:dyDescent="0.65">
      <c r="A5" s="462" t="s">
        <v>377</v>
      </c>
      <c r="B5" s="462"/>
      <c r="C5" s="462"/>
      <c r="D5" s="462"/>
      <c r="E5" s="462"/>
      <c r="F5" s="462"/>
      <c r="G5" s="462"/>
      <c r="H5" s="462"/>
      <c r="I5" s="462"/>
    </row>
    <row r="6" spans="1:9" s="212" customFormat="1" ht="27" customHeight="1" x14ac:dyDescent="0.65">
      <c r="A6" s="215"/>
      <c r="B6" s="215"/>
      <c r="C6" s="215"/>
      <c r="D6" s="215"/>
      <c r="E6" s="215"/>
      <c r="F6" s="215"/>
      <c r="G6" s="215"/>
      <c r="H6" s="215"/>
      <c r="I6" s="215"/>
    </row>
    <row r="7" spans="1:9" s="212" customFormat="1" ht="39.950000000000003" customHeight="1" x14ac:dyDescent="0.65">
      <c r="A7" s="462" t="s">
        <v>378</v>
      </c>
      <c r="B7" s="462"/>
      <c r="C7" s="462"/>
      <c r="D7" s="462"/>
      <c r="E7" s="462"/>
      <c r="F7" s="462"/>
      <c r="G7" s="462"/>
      <c r="H7" s="462"/>
      <c r="I7" s="462"/>
    </row>
    <row r="8" spans="1:9" s="212" customFormat="1" ht="39.950000000000003" customHeight="1" x14ac:dyDescent="0.65">
      <c r="A8" s="462" t="s">
        <v>379</v>
      </c>
      <c r="B8" s="462"/>
      <c r="C8" s="462"/>
      <c r="D8" s="462"/>
      <c r="E8" s="462"/>
      <c r="F8" s="462"/>
      <c r="G8" s="462"/>
      <c r="H8" s="462"/>
      <c r="I8" s="462"/>
    </row>
    <row r="9" spans="1:9" s="212" customFormat="1" ht="27" customHeight="1" x14ac:dyDescent="0.65">
      <c r="A9" s="215"/>
      <c r="B9" s="215"/>
      <c r="C9" s="215"/>
      <c r="D9" s="215"/>
      <c r="E9" s="215"/>
      <c r="F9" s="215"/>
      <c r="G9" s="215"/>
      <c r="H9" s="215"/>
      <c r="I9" s="215"/>
    </row>
    <row r="10" spans="1:9" s="212" customFormat="1" ht="39.950000000000003" customHeight="1" x14ac:dyDescent="0.65">
      <c r="A10" s="462" t="s">
        <v>378</v>
      </c>
      <c r="B10" s="462"/>
      <c r="C10" s="462"/>
      <c r="D10" s="462"/>
      <c r="E10" s="462"/>
      <c r="F10" s="462"/>
      <c r="G10" s="462"/>
      <c r="H10" s="462"/>
      <c r="I10" s="462"/>
    </row>
    <row r="11" spans="1:9" s="212" customFormat="1" ht="39.950000000000003" customHeight="1" x14ac:dyDescent="0.65">
      <c r="A11" s="462" t="s">
        <v>380</v>
      </c>
      <c r="B11" s="462"/>
      <c r="C11" s="462"/>
      <c r="D11" s="462"/>
      <c r="E11" s="462"/>
      <c r="F11" s="462"/>
      <c r="G11" s="462"/>
      <c r="H11" s="462"/>
      <c r="I11" s="462"/>
    </row>
    <row r="12" spans="1:9" s="212" customFormat="1" ht="27" customHeight="1" x14ac:dyDescent="0.65">
      <c r="A12" s="215"/>
      <c r="B12" s="215"/>
      <c r="C12" s="215"/>
      <c r="D12" s="215"/>
      <c r="E12" s="215"/>
      <c r="F12" s="215"/>
      <c r="G12" s="215"/>
      <c r="H12" s="215"/>
      <c r="I12" s="215"/>
    </row>
    <row r="13" spans="1:9" s="212" customFormat="1" ht="39.950000000000003" customHeight="1" x14ac:dyDescent="0.65">
      <c r="A13" s="462" t="s">
        <v>378</v>
      </c>
      <c r="B13" s="462"/>
      <c r="C13" s="462"/>
      <c r="D13" s="462"/>
      <c r="E13" s="462"/>
      <c r="F13" s="462"/>
      <c r="G13" s="462"/>
      <c r="H13" s="462"/>
      <c r="I13" s="462"/>
    </row>
    <row r="14" spans="1:9" s="212" customFormat="1" ht="39.950000000000003" customHeight="1" x14ac:dyDescent="0.65">
      <c r="A14" s="462" t="s">
        <v>381</v>
      </c>
      <c r="B14" s="462"/>
      <c r="C14" s="462"/>
      <c r="D14" s="462"/>
      <c r="E14" s="462"/>
      <c r="F14" s="462"/>
      <c r="G14" s="462"/>
      <c r="H14" s="462"/>
      <c r="I14" s="462"/>
    </row>
    <row r="15" spans="1:9" s="212" customFormat="1" ht="27" customHeight="1" x14ac:dyDescent="0.65">
      <c r="A15" s="215"/>
      <c r="B15" s="215"/>
      <c r="C15" s="215"/>
      <c r="D15" s="215"/>
      <c r="E15" s="215"/>
      <c r="F15" s="215"/>
      <c r="G15" s="215"/>
      <c r="H15" s="215"/>
      <c r="I15" s="215"/>
    </row>
    <row r="16" spans="1:9" s="212" customFormat="1" ht="39.950000000000003" customHeight="1" x14ac:dyDescent="0.65">
      <c r="A16" s="462" t="s">
        <v>438</v>
      </c>
      <c r="B16" s="462"/>
      <c r="C16" s="462"/>
      <c r="D16" s="462"/>
      <c r="E16" s="462"/>
      <c r="F16" s="462"/>
      <c r="G16" s="462"/>
      <c r="H16" s="462"/>
      <c r="I16" s="462"/>
    </row>
    <row r="17" spans="1:9" s="212" customFormat="1" ht="27" customHeight="1" x14ac:dyDescent="0.35">
      <c r="A17" s="214"/>
      <c r="B17" s="214"/>
      <c r="C17" s="214"/>
      <c r="D17" s="214"/>
      <c r="E17" s="214"/>
      <c r="F17" s="214"/>
      <c r="G17" s="214"/>
      <c r="H17" s="214"/>
      <c r="I17" s="214"/>
    </row>
    <row r="18" spans="1:9" s="216" customFormat="1" ht="39.950000000000003" customHeight="1" x14ac:dyDescent="0.2">
      <c r="A18" s="463" t="s">
        <v>382</v>
      </c>
      <c r="B18" s="463"/>
      <c r="C18" s="463"/>
      <c r="D18" s="463"/>
      <c r="E18" s="463"/>
      <c r="F18" s="463"/>
      <c r="G18" s="463"/>
      <c r="H18" s="463"/>
      <c r="I18" s="463"/>
    </row>
    <row r="19" spans="1:9" s="212" customFormat="1" ht="27" customHeight="1" x14ac:dyDescent="0.35">
      <c r="A19" s="214"/>
      <c r="B19" s="214"/>
      <c r="C19" s="214"/>
      <c r="D19" s="214"/>
      <c r="E19" s="214"/>
      <c r="F19" s="214"/>
      <c r="G19" s="214"/>
      <c r="H19" s="214"/>
      <c r="I19" s="214"/>
    </row>
    <row r="20" spans="1:9" s="212" customFormat="1" ht="27" customHeight="1" x14ac:dyDescent="0.35">
      <c r="A20" s="214"/>
      <c r="B20" s="214"/>
      <c r="C20" s="214"/>
      <c r="D20" s="214"/>
      <c r="E20" s="214"/>
      <c r="F20" s="214"/>
      <c r="G20" s="214"/>
      <c r="H20" s="214"/>
      <c r="I20" s="214"/>
    </row>
    <row r="21" spans="1:9" s="212" customFormat="1" ht="27" customHeight="1" x14ac:dyDescent="0.35">
      <c r="A21" s="214"/>
      <c r="B21" s="214"/>
      <c r="C21" s="214"/>
      <c r="D21" s="214"/>
      <c r="E21" s="214"/>
      <c r="F21" s="214"/>
      <c r="G21" s="214"/>
      <c r="H21" s="214"/>
      <c r="I21" s="214"/>
    </row>
    <row r="22" spans="1:9" s="212" customFormat="1" ht="27" customHeight="1" x14ac:dyDescent="0.35">
      <c r="A22" s="214"/>
      <c r="B22" s="214"/>
      <c r="C22" s="214"/>
      <c r="D22" s="214"/>
      <c r="E22" s="214"/>
      <c r="F22" s="214"/>
      <c r="G22" s="214"/>
      <c r="H22" s="214"/>
      <c r="I22" s="214"/>
    </row>
    <row r="23" spans="1:9" s="212" customFormat="1" ht="27" customHeight="1" x14ac:dyDescent="0.35">
      <c r="A23" s="214"/>
      <c r="B23" s="214"/>
      <c r="C23" s="214"/>
      <c r="D23" s="214"/>
      <c r="E23" s="214"/>
      <c r="F23" s="214"/>
      <c r="G23" s="214"/>
      <c r="H23" s="214"/>
      <c r="I23" s="214"/>
    </row>
    <row r="24" spans="1:9" s="212" customFormat="1" ht="27" customHeight="1" x14ac:dyDescent="0.35">
      <c r="A24" s="213"/>
      <c r="B24" s="213"/>
      <c r="C24" s="213"/>
      <c r="D24" s="213"/>
      <c r="E24" s="213"/>
      <c r="F24" s="213"/>
      <c r="G24" s="213"/>
      <c r="H24" s="213"/>
      <c r="I24" s="213"/>
    </row>
    <row r="25" spans="1:9" s="212" customFormat="1" ht="27" customHeight="1" x14ac:dyDescent="0.35">
      <c r="A25" s="213"/>
      <c r="B25" s="213"/>
      <c r="C25" s="213"/>
      <c r="D25" s="213"/>
      <c r="E25" s="213"/>
      <c r="F25" s="213"/>
      <c r="G25" s="213"/>
      <c r="H25" s="213"/>
      <c r="I25" s="213"/>
    </row>
    <row r="26" spans="1:9" s="212" customFormat="1" ht="27" customHeight="1" x14ac:dyDescent="0.35">
      <c r="A26" s="213"/>
      <c r="B26" s="213"/>
      <c r="C26" s="213"/>
      <c r="D26" s="213"/>
      <c r="E26" s="213"/>
      <c r="F26" s="213"/>
      <c r="G26" s="213"/>
      <c r="H26" s="213"/>
      <c r="I26" s="213"/>
    </row>
    <row r="27" spans="1:9" ht="27" customHeight="1" x14ac:dyDescent="0.2"/>
    <row r="28" spans="1:9" ht="27" customHeight="1" x14ac:dyDescent="0.2"/>
    <row r="29" spans="1:9" ht="27" customHeight="1" x14ac:dyDescent="0.2"/>
    <row r="30" spans="1:9" ht="27" customHeight="1" x14ac:dyDescent="0.2"/>
    <row r="31" spans="1:9" ht="27" customHeight="1" x14ac:dyDescent="0.2"/>
    <row r="32" spans="1:9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" customHeight="1" x14ac:dyDescent="0.2"/>
    <row r="40" ht="27" customHeight="1" x14ac:dyDescent="0.2"/>
    <row r="41" ht="27" customHeight="1" x14ac:dyDescent="0.2"/>
    <row r="42" ht="27" customHeight="1" x14ac:dyDescent="0.2"/>
    <row r="43" ht="27" customHeight="1" x14ac:dyDescent="0.2"/>
    <row r="44" ht="27" customHeight="1" x14ac:dyDescent="0.2"/>
    <row r="45" ht="27" customHeight="1" x14ac:dyDescent="0.2"/>
    <row r="46" ht="27" customHeight="1" x14ac:dyDescent="0.2"/>
    <row r="47" ht="27" customHeight="1" x14ac:dyDescent="0.2"/>
    <row r="48" ht="27" customHeight="1" x14ac:dyDescent="0.2"/>
    <row r="49" ht="27" customHeight="1" x14ac:dyDescent="0.2"/>
    <row r="50" ht="27" customHeight="1" x14ac:dyDescent="0.2"/>
  </sheetData>
  <mergeCells count="10">
    <mergeCell ref="A13:I13"/>
    <mergeCell ref="A14:I14"/>
    <mergeCell ref="A16:I16"/>
    <mergeCell ref="A18:I18"/>
    <mergeCell ref="A3:I3"/>
    <mergeCell ref="A5:I5"/>
    <mergeCell ref="A7:I7"/>
    <mergeCell ref="A8:I8"/>
    <mergeCell ref="A10:I10"/>
    <mergeCell ref="A11:I1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opLeftCell="A33" zoomScaleNormal="100" workbookViewId="0">
      <selection sqref="A1:G149"/>
    </sheetView>
  </sheetViews>
  <sheetFormatPr defaultRowHeight="23.25" x14ac:dyDescent="0.5"/>
  <cols>
    <col min="1" max="1" width="3.875" style="23" customWidth="1"/>
    <col min="2" max="2" width="22.5" style="23" customWidth="1"/>
    <col min="3" max="3" width="11.875" style="26" customWidth="1"/>
    <col min="4" max="4" width="11.375" style="52" customWidth="1"/>
    <col min="5" max="5" width="10.25" style="52" customWidth="1"/>
    <col min="6" max="6" width="12" style="52" customWidth="1"/>
    <col min="7" max="7" width="19.25" style="26" customWidth="1"/>
    <col min="8" max="8" width="9.875" style="23" bestFit="1" customWidth="1"/>
    <col min="9" max="16384" width="9" style="23"/>
  </cols>
  <sheetData>
    <row r="1" spans="1:7" ht="26.1" customHeight="1" x14ac:dyDescent="0.55000000000000004">
      <c r="A1" s="379" t="s">
        <v>1035</v>
      </c>
      <c r="B1" s="379"/>
      <c r="C1" s="379"/>
      <c r="D1" s="379"/>
      <c r="E1" s="379"/>
      <c r="F1" s="379"/>
      <c r="G1" s="379"/>
    </row>
    <row r="2" spans="1:7" ht="26.1" customHeight="1" x14ac:dyDescent="0.5">
      <c r="A2" s="380" t="s">
        <v>1036</v>
      </c>
      <c r="B2" s="380"/>
      <c r="C2" s="380"/>
      <c r="D2" s="380"/>
      <c r="E2" s="380"/>
      <c r="F2" s="380"/>
      <c r="G2" s="380"/>
    </row>
    <row r="3" spans="1:7" ht="26.1" customHeight="1" x14ac:dyDescent="0.5"/>
    <row r="4" spans="1:7" ht="26.1" customHeight="1" x14ac:dyDescent="0.5">
      <c r="A4" s="117" t="s">
        <v>1</v>
      </c>
      <c r="B4" s="117" t="s">
        <v>2</v>
      </c>
      <c r="C4" s="119" t="s">
        <v>4</v>
      </c>
      <c r="D4" s="118" t="s">
        <v>5</v>
      </c>
      <c r="E4" s="371" t="s">
        <v>420</v>
      </c>
      <c r="F4" s="382" t="s">
        <v>1034</v>
      </c>
      <c r="G4" s="117" t="s">
        <v>7</v>
      </c>
    </row>
    <row r="5" spans="1:7" ht="26.1" customHeight="1" x14ac:dyDescent="0.5">
      <c r="A5" s="120"/>
      <c r="B5" s="120"/>
      <c r="C5" s="122"/>
      <c r="D5" s="121"/>
      <c r="E5" s="372"/>
      <c r="F5" s="383"/>
      <c r="G5" s="123"/>
    </row>
    <row r="6" spans="1:7" ht="26.1" customHeight="1" x14ac:dyDescent="0.5">
      <c r="A6" s="160">
        <v>1</v>
      </c>
      <c r="B6" s="134" t="s">
        <v>9</v>
      </c>
      <c r="C6" s="167" t="s">
        <v>103</v>
      </c>
      <c r="D6" s="221">
        <v>720</v>
      </c>
      <c r="E6" s="168" t="s">
        <v>817</v>
      </c>
      <c r="F6" s="168" t="s">
        <v>946</v>
      </c>
      <c r="G6" s="169" t="s">
        <v>10</v>
      </c>
    </row>
    <row r="7" spans="1:7" ht="26.1" customHeight="1" x14ac:dyDescent="0.5">
      <c r="A7" s="157">
        <v>2</v>
      </c>
      <c r="B7" s="139" t="s">
        <v>11</v>
      </c>
      <c r="C7" s="147">
        <v>26</v>
      </c>
      <c r="D7" s="222">
        <v>503</v>
      </c>
      <c r="E7" s="170" t="s">
        <v>493</v>
      </c>
      <c r="F7" s="170" t="s">
        <v>946</v>
      </c>
      <c r="G7" s="144" t="s">
        <v>12</v>
      </c>
    </row>
    <row r="8" spans="1:7" ht="26.1" customHeight="1" x14ac:dyDescent="0.5">
      <c r="A8" s="157">
        <v>3</v>
      </c>
      <c r="B8" s="139" t="s">
        <v>13</v>
      </c>
      <c r="C8" s="147">
        <v>74</v>
      </c>
      <c r="D8" s="222">
        <v>810</v>
      </c>
      <c r="E8" s="203">
        <v>0.30645161290322581</v>
      </c>
      <c r="F8" s="170" t="s">
        <v>946</v>
      </c>
      <c r="G8" s="144" t="s">
        <v>14</v>
      </c>
    </row>
    <row r="9" spans="1:7" ht="26.1" customHeight="1" x14ac:dyDescent="0.5">
      <c r="A9" s="157">
        <v>4</v>
      </c>
      <c r="B9" s="139" t="s">
        <v>15</v>
      </c>
      <c r="C9" s="147">
        <v>58</v>
      </c>
      <c r="D9" s="222">
        <v>624</v>
      </c>
      <c r="E9" s="203">
        <v>0.59677419354838712</v>
      </c>
      <c r="F9" s="170" t="s">
        <v>946</v>
      </c>
      <c r="G9" s="144" t="s">
        <v>16</v>
      </c>
    </row>
    <row r="10" spans="1:7" ht="26.1" customHeight="1" x14ac:dyDescent="0.5">
      <c r="A10" s="157">
        <v>5</v>
      </c>
      <c r="B10" s="139" t="s">
        <v>17</v>
      </c>
      <c r="C10" s="147">
        <v>62</v>
      </c>
      <c r="D10" s="222">
        <v>360</v>
      </c>
      <c r="E10" s="170" t="s">
        <v>496</v>
      </c>
      <c r="F10" s="170" t="s">
        <v>946</v>
      </c>
      <c r="G10" s="144" t="s">
        <v>18</v>
      </c>
    </row>
    <row r="11" spans="1:7" ht="26.1" customHeight="1" x14ac:dyDescent="0.5">
      <c r="A11" s="157">
        <v>6</v>
      </c>
      <c r="B11" s="139" t="s">
        <v>19</v>
      </c>
      <c r="C11" s="147" t="s">
        <v>102</v>
      </c>
      <c r="D11" s="222">
        <v>2880</v>
      </c>
      <c r="E11" s="170" t="s">
        <v>498</v>
      </c>
      <c r="F11" s="170" t="s">
        <v>946</v>
      </c>
      <c r="G11" s="144" t="s">
        <v>20</v>
      </c>
    </row>
    <row r="12" spans="1:7" ht="26.1" customHeight="1" x14ac:dyDescent="0.5">
      <c r="A12" s="157">
        <v>7</v>
      </c>
      <c r="B12" s="139" t="s">
        <v>21</v>
      </c>
      <c r="C12" s="147" t="s">
        <v>101</v>
      </c>
      <c r="D12" s="222">
        <v>2880</v>
      </c>
      <c r="E12" s="170" t="s">
        <v>500</v>
      </c>
      <c r="F12" s="170" t="s">
        <v>946</v>
      </c>
      <c r="G12" s="144" t="s">
        <v>20</v>
      </c>
    </row>
    <row r="13" spans="1:7" ht="26.1" customHeight="1" x14ac:dyDescent="0.5">
      <c r="A13" s="157">
        <v>8</v>
      </c>
      <c r="B13" s="144" t="s">
        <v>147</v>
      </c>
      <c r="C13" s="147">
        <v>145</v>
      </c>
      <c r="D13" s="222">
        <v>7770</v>
      </c>
      <c r="E13" s="170" t="s">
        <v>693</v>
      </c>
      <c r="F13" s="170" t="s">
        <v>946</v>
      </c>
      <c r="G13" s="144" t="s">
        <v>100</v>
      </c>
    </row>
    <row r="14" spans="1:7" ht="26.1" customHeight="1" x14ac:dyDescent="0.5">
      <c r="A14" s="157">
        <v>9</v>
      </c>
      <c r="B14" s="144" t="s">
        <v>178</v>
      </c>
      <c r="C14" s="147">
        <v>146</v>
      </c>
      <c r="D14" s="222">
        <v>4050</v>
      </c>
      <c r="E14" s="170" t="s">
        <v>502</v>
      </c>
      <c r="F14" s="170" t="s">
        <v>946</v>
      </c>
      <c r="G14" s="145" t="s">
        <v>177</v>
      </c>
    </row>
    <row r="15" spans="1:7" ht="26.1" customHeight="1" x14ac:dyDescent="0.5">
      <c r="A15" s="157">
        <v>10</v>
      </c>
      <c r="B15" s="144" t="s">
        <v>160</v>
      </c>
      <c r="C15" s="147" t="s">
        <v>161</v>
      </c>
      <c r="D15" s="222">
        <v>1440</v>
      </c>
      <c r="E15" s="170" t="s">
        <v>504</v>
      </c>
      <c r="F15" s="170" t="s">
        <v>946</v>
      </c>
      <c r="G15" s="144" t="s">
        <v>162</v>
      </c>
    </row>
    <row r="16" spans="1:7" ht="26.1" customHeight="1" x14ac:dyDescent="0.5">
      <c r="A16" s="157">
        <v>11</v>
      </c>
      <c r="B16" s="144" t="s">
        <v>228</v>
      </c>
      <c r="C16" s="147">
        <v>64</v>
      </c>
      <c r="D16" s="222">
        <v>1567</v>
      </c>
      <c r="E16" s="170" t="s">
        <v>506</v>
      </c>
      <c r="F16" s="170" t="s">
        <v>946</v>
      </c>
      <c r="G16" s="144" t="s">
        <v>229</v>
      </c>
    </row>
    <row r="17" spans="1:7" ht="26.1" customHeight="1" x14ac:dyDescent="0.5">
      <c r="A17" s="157">
        <v>12</v>
      </c>
      <c r="B17" s="144" t="s">
        <v>225</v>
      </c>
      <c r="C17" s="147">
        <v>60</v>
      </c>
      <c r="D17" s="222">
        <v>8838</v>
      </c>
      <c r="E17" s="170" t="s">
        <v>728</v>
      </c>
      <c r="F17" s="170" t="s">
        <v>946</v>
      </c>
      <c r="G17" s="144" t="s">
        <v>25</v>
      </c>
    </row>
    <row r="18" spans="1:7" ht="26.1" customHeight="1" x14ac:dyDescent="0.5">
      <c r="A18" s="189"/>
      <c r="B18" s="144" t="s">
        <v>225</v>
      </c>
      <c r="C18" s="147"/>
      <c r="D18" s="222">
        <v>192</v>
      </c>
      <c r="E18" s="170" t="s">
        <v>730</v>
      </c>
      <c r="F18" s="170" t="s">
        <v>946</v>
      </c>
      <c r="G18" s="144" t="s">
        <v>18</v>
      </c>
    </row>
    <row r="19" spans="1:7" ht="26.1" customHeight="1" x14ac:dyDescent="0.5">
      <c r="A19" s="157">
        <v>13</v>
      </c>
      <c r="B19" s="139" t="s">
        <v>661</v>
      </c>
      <c r="C19" s="147">
        <v>142</v>
      </c>
      <c r="D19" s="222">
        <v>546</v>
      </c>
      <c r="E19" s="170" t="s">
        <v>508</v>
      </c>
      <c r="F19" s="170" t="s">
        <v>946</v>
      </c>
      <c r="G19" s="144" t="s">
        <v>12</v>
      </c>
    </row>
    <row r="20" spans="1:7" ht="26.1" customHeight="1" x14ac:dyDescent="0.5">
      <c r="A20" s="157">
        <v>14</v>
      </c>
      <c r="B20" s="139" t="s">
        <v>221</v>
      </c>
      <c r="C20" s="147" t="s">
        <v>191</v>
      </c>
      <c r="D20" s="222">
        <v>840</v>
      </c>
      <c r="E20" s="170" t="s">
        <v>695</v>
      </c>
      <c r="F20" s="170" t="s">
        <v>946</v>
      </c>
      <c r="G20" s="144" t="s">
        <v>100</v>
      </c>
    </row>
    <row r="21" spans="1:7" ht="26.1" customHeight="1" x14ac:dyDescent="0.5">
      <c r="A21" s="157">
        <v>15</v>
      </c>
      <c r="B21" s="148" t="s">
        <v>361</v>
      </c>
      <c r="C21" s="147">
        <v>168</v>
      </c>
      <c r="D21" s="222">
        <v>4050</v>
      </c>
      <c r="E21" s="170" t="s">
        <v>732</v>
      </c>
      <c r="F21" s="170" t="s">
        <v>946</v>
      </c>
      <c r="G21" s="144" t="s">
        <v>220</v>
      </c>
    </row>
    <row r="22" spans="1:7" ht="26.1" customHeight="1" x14ac:dyDescent="0.5">
      <c r="A22" s="189">
        <v>16</v>
      </c>
      <c r="B22" s="139" t="s">
        <v>284</v>
      </c>
      <c r="C22" s="147" t="s">
        <v>184</v>
      </c>
      <c r="D22" s="222">
        <v>900</v>
      </c>
      <c r="E22" s="170" t="s">
        <v>510</v>
      </c>
      <c r="F22" s="170" t="s">
        <v>946</v>
      </c>
      <c r="G22" s="144" t="s">
        <v>222</v>
      </c>
    </row>
    <row r="23" spans="1:7" ht="26.1" customHeight="1" x14ac:dyDescent="0.5">
      <c r="A23" s="189">
        <v>17</v>
      </c>
      <c r="B23" s="139" t="s">
        <v>236</v>
      </c>
      <c r="C23" s="147">
        <v>50</v>
      </c>
      <c r="D23" s="222">
        <v>450</v>
      </c>
      <c r="E23" s="170" t="s">
        <v>789</v>
      </c>
      <c r="F23" s="170" t="s">
        <v>946</v>
      </c>
      <c r="G23" s="144" t="s">
        <v>287</v>
      </c>
    </row>
    <row r="24" spans="1:7" ht="26.1" customHeight="1" x14ac:dyDescent="0.5">
      <c r="A24" s="189">
        <v>18</v>
      </c>
      <c r="B24" s="139" t="s">
        <v>285</v>
      </c>
      <c r="C24" s="147" t="s">
        <v>286</v>
      </c>
      <c r="D24" s="222">
        <v>1440</v>
      </c>
      <c r="E24" s="170" t="s">
        <v>734</v>
      </c>
      <c r="F24" s="170" t="s">
        <v>946</v>
      </c>
      <c r="G24" s="144" t="s">
        <v>288</v>
      </c>
    </row>
    <row r="25" spans="1:7" ht="26.1" customHeight="1" x14ac:dyDescent="0.5">
      <c r="A25" s="189">
        <v>19</v>
      </c>
      <c r="B25" s="139" t="s">
        <v>289</v>
      </c>
      <c r="C25" s="147" t="s">
        <v>290</v>
      </c>
      <c r="D25" s="222">
        <v>144</v>
      </c>
      <c r="E25" s="170" t="s">
        <v>512</v>
      </c>
      <c r="F25" s="170" t="s">
        <v>946</v>
      </c>
      <c r="G25" s="179" t="s">
        <v>18</v>
      </c>
    </row>
    <row r="26" spans="1:7" ht="26.1" customHeight="1" x14ac:dyDescent="0.5">
      <c r="A26" s="189">
        <v>20</v>
      </c>
      <c r="B26" s="194" t="s">
        <v>291</v>
      </c>
      <c r="C26" s="195" t="s">
        <v>195</v>
      </c>
      <c r="D26" s="224">
        <v>1440</v>
      </c>
      <c r="E26" s="359" t="s">
        <v>514</v>
      </c>
      <c r="F26" s="359" t="s">
        <v>946</v>
      </c>
      <c r="G26" s="360" t="s">
        <v>292</v>
      </c>
    </row>
    <row r="27" spans="1:7" ht="26.1" customHeight="1" x14ac:dyDescent="0.5">
      <c r="A27" s="351">
        <v>21</v>
      </c>
      <c r="B27" s="139" t="s">
        <v>24</v>
      </c>
      <c r="C27" s="164" t="s">
        <v>134</v>
      </c>
      <c r="D27" s="222">
        <v>1475</v>
      </c>
      <c r="E27" s="285" t="s">
        <v>517</v>
      </c>
      <c r="F27" s="285" t="s">
        <v>947</v>
      </c>
      <c r="G27" s="144" t="s">
        <v>25</v>
      </c>
    </row>
    <row r="28" spans="1:7" ht="26.1" customHeight="1" x14ac:dyDescent="0.5">
      <c r="A28" s="351">
        <v>22</v>
      </c>
      <c r="B28" s="139" t="s">
        <v>26</v>
      </c>
      <c r="C28" s="175">
        <v>674</v>
      </c>
      <c r="D28" s="222">
        <v>960</v>
      </c>
      <c r="E28" s="170" t="s">
        <v>519</v>
      </c>
      <c r="F28" s="196" t="s">
        <v>947</v>
      </c>
      <c r="G28" s="144" t="s">
        <v>27</v>
      </c>
    </row>
    <row r="29" spans="1:7" ht="26.1" customHeight="1" x14ac:dyDescent="0.5">
      <c r="A29" s="351">
        <v>23</v>
      </c>
      <c r="B29" s="139" t="s">
        <v>28</v>
      </c>
      <c r="C29" s="147">
        <v>704</v>
      </c>
      <c r="D29" s="222">
        <v>608</v>
      </c>
      <c r="E29" s="205">
        <v>0.24193548387096775</v>
      </c>
      <c r="F29" s="170" t="s">
        <v>947</v>
      </c>
      <c r="G29" s="178" t="s">
        <v>29</v>
      </c>
    </row>
    <row r="30" spans="1:7" s="40" customFormat="1" ht="26.1" customHeight="1" x14ac:dyDescent="0.5">
      <c r="A30" s="351">
        <v>24</v>
      </c>
      <c r="B30" s="139" t="s">
        <v>905</v>
      </c>
      <c r="C30" s="147" t="s">
        <v>135</v>
      </c>
      <c r="D30" s="222">
        <v>480</v>
      </c>
      <c r="E30" s="205">
        <v>0.45161290322580644</v>
      </c>
      <c r="F30" s="196" t="s">
        <v>947</v>
      </c>
      <c r="G30" s="144" t="s">
        <v>71</v>
      </c>
    </row>
    <row r="31" spans="1:7" ht="26.1" customHeight="1" x14ac:dyDescent="0.5">
      <c r="A31" s="351">
        <v>25</v>
      </c>
      <c r="B31" s="139" t="s">
        <v>30</v>
      </c>
      <c r="C31" s="147">
        <v>607</v>
      </c>
      <c r="D31" s="222">
        <v>2000</v>
      </c>
      <c r="E31" s="176" t="s">
        <v>819</v>
      </c>
      <c r="F31" s="170" t="s">
        <v>947</v>
      </c>
      <c r="G31" s="144" t="s">
        <v>25</v>
      </c>
    </row>
    <row r="32" spans="1:7" ht="26.1" customHeight="1" x14ac:dyDescent="0.5">
      <c r="A32" s="351">
        <v>26</v>
      </c>
      <c r="B32" s="139" t="s">
        <v>31</v>
      </c>
      <c r="C32" s="147">
        <v>732</v>
      </c>
      <c r="D32" s="222">
        <v>1853</v>
      </c>
      <c r="E32" s="176" t="s">
        <v>736</v>
      </c>
      <c r="F32" s="196" t="s">
        <v>947</v>
      </c>
      <c r="G32" s="144" t="s">
        <v>18</v>
      </c>
    </row>
    <row r="33" spans="1:14" ht="26.1" customHeight="1" x14ac:dyDescent="0.5">
      <c r="A33" s="351">
        <v>27</v>
      </c>
      <c r="B33" s="139" t="s">
        <v>32</v>
      </c>
      <c r="C33" s="179" t="s">
        <v>136</v>
      </c>
      <c r="D33" s="222">
        <v>6625</v>
      </c>
      <c r="E33" s="176" t="s">
        <v>662</v>
      </c>
      <c r="F33" s="170" t="s">
        <v>947</v>
      </c>
      <c r="G33" s="144" t="s">
        <v>33</v>
      </c>
    </row>
    <row r="34" spans="1:14" ht="26.1" customHeight="1" x14ac:dyDescent="0.5">
      <c r="A34" s="157"/>
      <c r="B34" s="139"/>
      <c r="C34" s="180" t="s">
        <v>137</v>
      </c>
      <c r="D34" s="223"/>
      <c r="E34" s="176"/>
      <c r="F34" s="181"/>
      <c r="G34" s="157"/>
    </row>
    <row r="35" spans="1:14" ht="26.1" customHeight="1" x14ac:dyDescent="0.5">
      <c r="A35" s="157">
        <v>28</v>
      </c>
      <c r="B35" s="139" t="s">
        <v>34</v>
      </c>
      <c r="C35" s="147">
        <v>929</v>
      </c>
      <c r="D35" s="222">
        <v>3285</v>
      </c>
      <c r="E35" s="176" t="s">
        <v>523</v>
      </c>
      <c r="F35" s="176" t="s">
        <v>947</v>
      </c>
      <c r="G35" s="144" t="s">
        <v>516</v>
      </c>
    </row>
    <row r="36" spans="1:14" ht="26.1" customHeight="1" x14ac:dyDescent="0.5">
      <c r="A36" s="157">
        <v>29</v>
      </c>
      <c r="B36" s="139" t="s">
        <v>35</v>
      </c>
      <c r="C36" s="147" t="s">
        <v>138</v>
      </c>
      <c r="D36" s="222">
        <v>4596</v>
      </c>
      <c r="E36" s="176" t="s">
        <v>454</v>
      </c>
      <c r="F36" s="285" t="s">
        <v>947</v>
      </c>
      <c r="G36" s="144" t="s">
        <v>18</v>
      </c>
    </row>
    <row r="37" spans="1:14" ht="26.1" customHeight="1" x14ac:dyDescent="0.5">
      <c r="A37" s="157">
        <v>30</v>
      </c>
      <c r="B37" s="139" t="s">
        <v>36</v>
      </c>
      <c r="C37" s="287" t="s">
        <v>372</v>
      </c>
      <c r="D37" s="222">
        <v>7500</v>
      </c>
      <c r="E37" s="176" t="s">
        <v>876</v>
      </c>
      <c r="F37" s="285" t="s">
        <v>947</v>
      </c>
      <c r="G37" s="144" t="s">
        <v>37</v>
      </c>
    </row>
    <row r="38" spans="1:14" ht="26.1" customHeight="1" x14ac:dyDescent="0.5">
      <c r="A38" s="181"/>
      <c r="B38" s="364"/>
      <c r="C38" s="364"/>
      <c r="D38" s="364"/>
      <c r="E38" s="365"/>
      <c r="F38" s="176"/>
      <c r="G38" s="198"/>
      <c r="J38" s="375" t="s">
        <v>373</v>
      </c>
      <c r="K38" s="376"/>
      <c r="L38" s="376"/>
      <c r="M38" s="376"/>
      <c r="N38" s="377"/>
    </row>
    <row r="39" spans="1:14" ht="26.1" customHeight="1" x14ac:dyDescent="0.5">
      <c r="A39" s="139"/>
      <c r="B39" s="139" t="s">
        <v>36</v>
      </c>
      <c r="C39" s="287" t="s">
        <v>371</v>
      </c>
      <c r="D39" s="222">
        <v>7091</v>
      </c>
      <c r="E39" s="176" t="s">
        <v>878</v>
      </c>
      <c r="F39" s="176" t="s">
        <v>947</v>
      </c>
      <c r="G39" s="201" t="s">
        <v>33</v>
      </c>
    </row>
    <row r="40" spans="1:14" ht="26.1" customHeight="1" x14ac:dyDescent="0.5">
      <c r="A40" s="157">
        <v>31</v>
      </c>
      <c r="B40" s="144" t="s">
        <v>38</v>
      </c>
      <c r="C40" s="147">
        <v>677</v>
      </c>
      <c r="D40" s="222">
        <v>192</v>
      </c>
      <c r="E40" s="176" t="s">
        <v>526</v>
      </c>
      <c r="F40" s="176" t="s">
        <v>947</v>
      </c>
      <c r="G40" s="144" t="s">
        <v>39</v>
      </c>
    </row>
    <row r="41" spans="1:14" ht="26.1" customHeight="1" x14ac:dyDescent="0.5">
      <c r="A41" s="157">
        <v>32</v>
      </c>
      <c r="B41" s="139" t="s">
        <v>40</v>
      </c>
      <c r="C41" s="147">
        <v>327</v>
      </c>
      <c r="D41" s="222">
        <v>1969</v>
      </c>
      <c r="E41" s="176" t="s">
        <v>528</v>
      </c>
      <c r="F41" s="285" t="s">
        <v>947</v>
      </c>
      <c r="G41" s="144" t="s">
        <v>18</v>
      </c>
    </row>
    <row r="42" spans="1:14" ht="26.1" customHeight="1" x14ac:dyDescent="0.5">
      <c r="A42" s="351">
        <v>33</v>
      </c>
      <c r="B42" s="139" t="s">
        <v>41</v>
      </c>
      <c r="C42" s="147">
        <v>909</v>
      </c>
      <c r="D42" s="222">
        <v>1080</v>
      </c>
      <c r="E42" s="176" t="s">
        <v>530</v>
      </c>
      <c r="F42" s="285" t="s">
        <v>947</v>
      </c>
      <c r="G42" s="144" t="s">
        <v>18</v>
      </c>
    </row>
    <row r="43" spans="1:14" ht="26.1" customHeight="1" x14ac:dyDescent="0.5">
      <c r="A43" s="351">
        <v>34</v>
      </c>
      <c r="B43" s="139" t="s">
        <v>42</v>
      </c>
      <c r="C43" s="147">
        <v>449</v>
      </c>
      <c r="D43" s="222">
        <v>203</v>
      </c>
      <c r="E43" s="176" t="s">
        <v>532</v>
      </c>
      <c r="F43" s="285" t="s">
        <v>947</v>
      </c>
      <c r="G43" s="144" t="s">
        <v>18</v>
      </c>
    </row>
    <row r="44" spans="1:14" ht="26.1" customHeight="1" x14ac:dyDescent="0.5">
      <c r="A44" s="351">
        <v>35</v>
      </c>
      <c r="B44" s="139" t="s">
        <v>43</v>
      </c>
      <c r="C44" s="147">
        <v>173</v>
      </c>
      <c r="D44" s="222">
        <v>4500</v>
      </c>
      <c r="E44" s="176" t="s">
        <v>764</v>
      </c>
      <c r="F44" s="285" t="s">
        <v>947</v>
      </c>
      <c r="G44" s="144" t="s">
        <v>25</v>
      </c>
    </row>
    <row r="45" spans="1:14" ht="26.1" customHeight="1" x14ac:dyDescent="0.5">
      <c r="A45" s="189"/>
      <c r="B45" s="144" t="s">
        <v>43</v>
      </c>
      <c r="C45" s="147">
        <v>173</v>
      </c>
      <c r="D45" s="222">
        <v>504</v>
      </c>
      <c r="E45" s="176" t="s">
        <v>766</v>
      </c>
      <c r="F45" s="285" t="s">
        <v>947</v>
      </c>
      <c r="G45" s="144" t="s">
        <v>18</v>
      </c>
    </row>
    <row r="46" spans="1:14" ht="26.1" customHeight="1" x14ac:dyDescent="0.5">
      <c r="A46" s="189">
        <v>36</v>
      </c>
      <c r="B46" s="139" t="s">
        <v>44</v>
      </c>
      <c r="C46" s="147">
        <v>66</v>
      </c>
      <c r="D46" s="222">
        <v>675</v>
      </c>
      <c r="E46" s="176" t="s">
        <v>668</v>
      </c>
      <c r="F46" s="285" t="s">
        <v>947</v>
      </c>
      <c r="G46" s="144" t="s">
        <v>45</v>
      </c>
    </row>
    <row r="47" spans="1:14" ht="26.1" customHeight="1" x14ac:dyDescent="0.5">
      <c r="A47" s="189"/>
      <c r="B47" s="139" t="s">
        <v>44</v>
      </c>
      <c r="C47" s="147">
        <v>66</v>
      </c>
      <c r="D47" s="222">
        <v>12575</v>
      </c>
      <c r="E47" s="176" t="s">
        <v>666</v>
      </c>
      <c r="F47" s="285" t="s">
        <v>947</v>
      </c>
      <c r="G47" s="144" t="s">
        <v>46</v>
      </c>
      <c r="I47" s="375"/>
      <c r="J47" s="376"/>
      <c r="K47" s="376"/>
      <c r="L47" s="376"/>
      <c r="M47" s="377"/>
    </row>
    <row r="48" spans="1:14" ht="26.1" customHeight="1" x14ac:dyDescent="0.5">
      <c r="A48" s="189">
        <v>37</v>
      </c>
      <c r="B48" s="139" t="s">
        <v>47</v>
      </c>
      <c r="C48" s="147">
        <v>285</v>
      </c>
      <c r="D48" s="222">
        <v>192</v>
      </c>
      <c r="E48" s="176" t="s">
        <v>768</v>
      </c>
      <c r="F48" s="285" t="s">
        <v>947</v>
      </c>
      <c r="G48" s="144" t="s">
        <v>18</v>
      </c>
    </row>
    <row r="49" spans="1:7" ht="26.1" customHeight="1" x14ac:dyDescent="0.5">
      <c r="A49" s="189">
        <v>38</v>
      </c>
      <c r="B49" s="139" t="s">
        <v>48</v>
      </c>
      <c r="C49" s="147">
        <v>158</v>
      </c>
      <c r="D49" s="222">
        <v>1200</v>
      </c>
      <c r="E49" s="176" t="s">
        <v>534</v>
      </c>
      <c r="F49" s="285" t="s">
        <v>947</v>
      </c>
      <c r="G49" s="144" t="s">
        <v>49</v>
      </c>
    </row>
    <row r="50" spans="1:7" ht="26.1" customHeight="1" x14ac:dyDescent="0.5">
      <c r="A50" s="189">
        <v>39</v>
      </c>
      <c r="B50" s="197" t="s">
        <v>50</v>
      </c>
      <c r="C50" s="195">
        <v>165</v>
      </c>
      <c r="D50" s="224">
        <v>4250</v>
      </c>
      <c r="E50" s="176" t="s">
        <v>821</v>
      </c>
      <c r="F50" s="285" t="s">
        <v>947</v>
      </c>
      <c r="G50" s="197" t="s">
        <v>25</v>
      </c>
    </row>
    <row r="51" spans="1:7" ht="26.1" customHeight="1" x14ac:dyDescent="0.5">
      <c r="A51" s="189"/>
      <c r="B51" s="197" t="s">
        <v>50</v>
      </c>
      <c r="C51" s="147">
        <v>165</v>
      </c>
      <c r="D51" s="222">
        <v>300</v>
      </c>
      <c r="E51" s="176" t="s">
        <v>823</v>
      </c>
      <c r="F51" s="285" t="s">
        <v>947</v>
      </c>
      <c r="G51" s="144" t="s">
        <v>18</v>
      </c>
    </row>
    <row r="52" spans="1:7" ht="26.1" customHeight="1" x14ac:dyDescent="0.5">
      <c r="A52" s="157">
        <v>40</v>
      </c>
      <c r="B52" s="144" t="s">
        <v>51</v>
      </c>
      <c r="C52" s="256">
        <v>473</v>
      </c>
      <c r="D52" s="222">
        <v>768</v>
      </c>
      <c r="E52" s="255" t="s">
        <v>825</v>
      </c>
      <c r="F52" s="285" t="s">
        <v>947</v>
      </c>
      <c r="G52" s="144" t="s">
        <v>18</v>
      </c>
    </row>
    <row r="53" spans="1:7" ht="26.1" customHeight="1" x14ac:dyDescent="0.5">
      <c r="A53" s="157">
        <v>41</v>
      </c>
      <c r="B53" s="139" t="s">
        <v>209</v>
      </c>
      <c r="C53" s="256">
        <v>316</v>
      </c>
      <c r="D53" s="222">
        <v>3174</v>
      </c>
      <c r="E53" s="255" t="s">
        <v>536</v>
      </c>
      <c r="F53" s="285" t="s">
        <v>947</v>
      </c>
      <c r="G53" s="144" t="s">
        <v>52</v>
      </c>
    </row>
    <row r="54" spans="1:7" ht="26.1" customHeight="1" x14ac:dyDescent="0.5">
      <c r="A54" s="157"/>
      <c r="B54" s="139" t="s">
        <v>209</v>
      </c>
      <c r="C54" s="256">
        <v>916</v>
      </c>
      <c r="D54" s="222">
        <v>150</v>
      </c>
      <c r="E54" s="255" t="s">
        <v>538</v>
      </c>
      <c r="F54" s="285" t="s">
        <v>947</v>
      </c>
      <c r="G54" s="144" t="s">
        <v>166</v>
      </c>
    </row>
    <row r="55" spans="1:7" ht="26.1" customHeight="1" x14ac:dyDescent="0.5">
      <c r="A55" s="157">
        <v>42</v>
      </c>
      <c r="B55" s="139" t="s">
        <v>139</v>
      </c>
      <c r="C55" s="256">
        <v>840</v>
      </c>
      <c r="D55" s="222">
        <v>192</v>
      </c>
      <c r="E55" s="255" t="s">
        <v>483</v>
      </c>
      <c r="F55" s="285" t="s">
        <v>947</v>
      </c>
      <c r="G55" s="144" t="s">
        <v>140</v>
      </c>
    </row>
    <row r="56" spans="1:7" ht="26.1" customHeight="1" x14ac:dyDescent="0.5">
      <c r="A56" s="189">
        <v>43</v>
      </c>
      <c r="B56" s="139" t="s">
        <v>697</v>
      </c>
      <c r="C56" s="254">
        <v>185</v>
      </c>
      <c r="D56" s="222">
        <v>270</v>
      </c>
      <c r="E56" s="255" t="s">
        <v>698</v>
      </c>
      <c r="F56" s="285" t="s">
        <v>947</v>
      </c>
      <c r="G56" s="144" t="s">
        <v>18</v>
      </c>
    </row>
    <row r="57" spans="1:7" ht="26.1" customHeight="1" x14ac:dyDescent="0.5">
      <c r="A57" s="351">
        <v>44</v>
      </c>
      <c r="B57" s="139" t="s">
        <v>106</v>
      </c>
      <c r="C57" s="254">
        <v>181</v>
      </c>
      <c r="D57" s="222">
        <v>1913</v>
      </c>
      <c r="E57" s="255" t="s">
        <v>541</v>
      </c>
      <c r="F57" s="285" t="s">
        <v>947</v>
      </c>
      <c r="G57" s="144" t="s">
        <v>151</v>
      </c>
    </row>
    <row r="58" spans="1:7" ht="26.1" customHeight="1" x14ac:dyDescent="0.5">
      <c r="A58" s="351">
        <v>45</v>
      </c>
      <c r="B58" s="144" t="s">
        <v>150</v>
      </c>
      <c r="C58" s="256">
        <v>779</v>
      </c>
      <c r="D58" s="222">
        <v>600</v>
      </c>
      <c r="E58" s="255" t="s">
        <v>543</v>
      </c>
      <c r="F58" s="285" t="s">
        <v>947</v>
      </c>
      <c r="G58" s="144" t="s">
        <v>18</v>
      </c>
    </row>
    <row r="59" spans="1:7" ht="26.1" customHeight="1" x14ac:dyDescent="0.5">
      <c r="A59" s="351">
        <v>46</v>
      </c>
      <c r="B59" s="139" t="s">
        <v>148</v>
      </c>
      <c r="C59" s="256">
        <v>349</v>
      </c>
      <c r="D59" s="222">
        <v>638</v>
      </c>
      <c r="E59" s="255" t="s">
        <v>700</v>
      </c>
      <c r="F59" s="285" t="s">
        <v>947</v>
      </c>
      <c r="G59" s="144" t="s">
        <v>18</v>
      </c>
    </row>
    <row r="60" spans="1:7" ht="26.1" customHeight="1" x14ac:dyDescent="0.5">
      <c r="A60" s="189"/>
      <c r="B60" s="139" t="s">
        <v>148</v>
      </c>
      <c r="C60" s="256">
        <v>349</v>
      </c>
      <c r="D60" s="222">
        <v>1440</v>
      </c>
      <c r="E60" s="255" t="s">
        <v>702</v>
      </c>
      <c r="F60" s="285" t="s">
        <v>947</v>
      </c>
      <c r="G60" s="144" t="s">
        <v>149</v>
      </c>
    </row>
    <row r="61" spans="1:7" ht="26.1" customHeight="1" x14ac:dyDescent="0.5">
      <c r="A61" s="189">
        <v>47</v>
      </c>
      <c r="B61" s="139" t="s">
        <v>146</v>
      </c>
      <c r="C61" s="256">
        <v>126</v>
      </c>
      <c r="D61" s="222">
        <v>4500</v>
      </c>
      <c r="E61" s="255" t="s">
        <v>791</v>
      </c>
      <c r="F61" s="285" t="s">
        <v>947</v>
      </c>
      <c r="G61" s="178" t="s">
        <v>46</v>
      </c>
    </row>
    <row r="62" spans="1:7" ht="26.1" customHeight="1" x14ac:dyDescent="0.5">
      <c r="A62" s="189">
        <v>48</v>
      </c>
      <c r="B62" s="139" t="s">
        <v>144</v>
      </c>
      <c r="C62" s="254">
        <v>663</v>
      </c>
      <c r="D62" s="222">
        <v>5100</v>
      </c>
      <c r="E62" s="255" t="s">
        <v>664</v>
      </c>
      <c r="F62" s="285" t="s">
        <v>947</v>
      </c>
      <c r="G62" s="144" t="s">
        <v>145</v>
      </c>
    </row>
    <row r="63" spans="1:7" ht="26.1" customHeight="1" x14ac:dyDescent="0.5">
      <c r="A63" s="351">
        <v>49</v>
      </c>
      <c r="B63" s="139" t="s">
        <v>180</v>
      </c>
      <c r="C63" s="256">
        <v>558</v>
      </c>
      <c r="D63" s="222">
        <v>252</v>
      </c>
      <c r="E63" s="255" t="s">
        <v>704</v>
      </c>
      <c r="F63" s="285" t="s">
        <v>947</v>
      </c>
      <c r="G63" s="145" t="s">
        <v>181</v>
      </c>
    </row>
    <row r="64" spans="1:7" ht="26.1" customHeight="1" x14ac:dyDescent="0.5">
      <c r="A64" s="351">
        <v>50</v>
      </c>
      <c r="B64" s="139" t="s">
        <v>770</v>
      </c>
      <c r="C64" s="256">
        <v>340</v>
      </c>
      <c r="D64" s="222">
        <v>338</v>
      </c>
      <c r="E64" s="255" t="s">
        <v>771</v>
      </c>
      <c r="F64" s="285" t="s">
        <v>947</v>
      </c>
      <c r="G64" s="145" t="s">
        <v>179</v>
      </c>
    </row>
    <row r="65" spans="1:7" ht="26.1" customHeight="1" x14ac:dyDescent="0.5">
      <c r="A65" s="351">
        <v>51</v>
      </c>
      <c r="B65" s="139" t="s">
        <v>176</v>
      </c>
      <c r="C65" s="256">
        <v>918</v>
      </c>
      <c r="D65" s="222">
        <v>4050</v>
      </c>
      <c r="E65" s="255" t="s">
        <v>468</v>
      </c>
      <c r="F65" s="285" t="s">
        <v>947</v>
      </c>
      <c r="G65" s="145" t="s">
        <v>177</v>
      </c>
    </row>
    <row r="66" spans="1:7" ht="26.1" customHeight="1" x14ac:dyDescent="0.5">
      <c r="A66" s="351">
        <v>52</v>
      </c>
      <c r="B66" s="139" t="s">
        <v>173</v>
      </c>
      <c r="C66" s="256">
        <v>225</v>
      </c>
      <c r="D66" s="222">
        <v>1260</v>
      </c>
      <c r="E66" s="255" t="s">
        <v>827</v>
      </c>
      <c r="F66" s="285" t="s">
        <v>947</v>
      </c>
      <c r="G66" s="144" t="s">
        <v>174</v>
      </c>
    </row>
    <row r="67" spans="1:7" ht="26.1" customHeight="1" x14ac:dyDescent="0.5">
      <c r="A67" s="351">
        <v>53</v>
      </c>
      <c r="B67" s="139" t="s">
        <v>172</v>
      </c>
      <c r="C67" s="256">
        <v>381</v>
      </c>
      <c r="D67" s="222">
        <v>360</v>
      </c>
      <c r="E67" s="255" t="s">
        <v>545</v>
      </c>
      <c r="F67" s="285" t="s">
        <v>947</v>
      </c>
      <c r="G67" s="144" t="s">
        <v>18</v>
      </c>
    </row>
    <row r="68" spans="1:7" ht="26.1" customHeight="1" x14ac:dyDescent="0.5">
      <c r="A68" s="351">
        <v>54</v>
      </c>
      <c r="B68" s="139" t="s">
        <v>170</v>
      </c>
      <c r="C68" s="256">
        <v>8</v>
      </c>
      <c r="D68" s="222">
        <v>720</v>
      </c>
      <c r="E68" s="255" t="s">
        <v>841</v>
      </c>
      <c r="F68" s="285" t="s">
        <v>947</v>
      </c>
      <c r="G68" s="178" t="s">
        <v>171</v>
      </c>
    </row>
    <row r="69" spans="1:7" ht="26.1" customHeight="1" x14ac:dyDescent="0.5">
      <c r="A69" s="351">
        <v>55</v>
      </c>
      <c r="B69" s="139" t="s">
        <v>169</v>
      </c>
      <c r="C69" s="256">
        <v>693</v>
      </c>
      <c r="D69" s="222">
        <v>675</v>
      </c>
      <c r="E69" s="255" t="s">
        <v>829</v>
      </c>
      <c r="F69" s="285" t="s">
        <v>947</v>
      </c>
      <c r="G69" s="144" t="s">
        <v>18</v>
      </c>
    </row>
    <row r="70" spans="1:7" ht="26.1" customHeight="1" x14ac:dyDescent="0.5">
      <c r="A70" s="351">
        <v>56</v>
      </c>
      <c r="B70" s="139" t="s">
        <v>164</v>
      </c>
      <c r="C70" s="256">
        <v>804</v>
      </c>
      <c r="D70" s="222">
        <v>4968</v>
      </c>
      <c r="E70" s="255" t="s">
        <v>831</v>
      </c>
      <c r="F70" s="285" t="s">
        <v>947</v>
      </c>
      <c r="G70" s="144" t="s">
        <v>165</v>
      </c>
    </row>
    <row r="71" spans="1:7" ht="26.1" customHeight="1" x14ac:dyDescent="0.5">
      <c r="A71" s="351">
        <v>57</v>
      </c>
      <c r="B71" s="139" t="s">
        <v>163</v>
      </c>
      <c r="C71" s="256">
        <v>316</v>
      </c>
      <c r="D71" s="222">
        <v>4500</v>
      </c>
      <c r="E71" s="255" t="s">
        <v>738</v>
      </c>
      <c r="F71" s="285" t="s">
        <v>947</v>
      </c>
      <c r="G71" s="144" t="s">
        <v>46</v>
      </c>
    </row>
    <row r="72" spans="1:7" ht="26.1" customHeight="1" x14ac:dyDescent="0.5">
      <c r="A72" s="351">
        <v>58</v>
      </c>
      <c r="B72" s="139" t="s">
        <v>157</v>
      </c>
      <c r="C72" s="287" t="s">
        <v>159</v>
      </c>
      <c r="D72" s="222">
        <v>6000</v>
      </c>
      <c r="E72" s="285" t="s">
        <v>740</v>
      </c>
      <c r="F72" s="285" t="s">
        <v>947</v>
      </c>
      <c r="G72" s="144" t="s">
        <v>33</v>
      </c>
    </row>
    <row r="73" spans="1:7" ht="26.1" customHeight="1" x14ac:dyDescent="0.5">
      <c r="A73" s="157"/>
      <c r="B73" s="139" t="s">
        <v>158</v>
      </c>
      <c r="C73" s="287" t="s">
        <v>155</v>
      </c>
      <c r="D73" s="222"/>
      <c r="E73" s="285"/>
      <c r="F73" s="285"/>
      <c r="G73" s="144"/>
    </row>
    <row r="74" spans="1:7" ht="26.1" customHeight="1" x14ac:dyDescent="0.5">
      <c r="A74" s="157">
        <v>59</v>
      </c>
      <c r="B74" s="139" t="s">
        <v>156</v>
      </c>
      <c r="C74" s="287" t="s">
        <v>159</v>
      </c>
      <c r="D74" s="222">
        <v>8039</v>
      </c>
      <c r="E74" s="285" t="s">
        <v>843</v>
      </c>
      <c r="F74" s="285" t="s">
        <v>947</v>
      </c>
      <c r="G74" s="144" t="s">
        <v>33</v>
      </c>
    </row>
    <row r="75" spans="1:7" ht="26.1" customHeight="1" x14ac:dyDescent="0.5">
      <c r="A75" s="157">
        <v>60</v>
      </c>
      <c r="B75" s="194" t="s">
        <v>153</v>
      </c>
      <c r="C75" s="195">
        <v>910</v>
      </c>
      <c r="D75" s="224">
        <v>1200</v>
      </c>
      <c r="E75" s="196" t="s">
        <v>547</v>
      </c>
      <c r="F75" s="196" t="s">
        <v>947</v>
      </c>
      <c r="G75" s="197" t="s">
        <v>154</v>
      </c>
    </row>
    <row r="76" spans="1:7" ht="26.1" customHeight="1" x14ac:dyDescent="0.5">
      <c r="A76" s="351">
        <v>61</v>
      </c>
      <c r="B76" s="194" t="s">
        <v>152</v>
      </c>
      <c r="C76" s="195">
        <v>314</v>
      </c>
      <c r="D76" s="224">
        <v>375</v>
      </c>
      <c r="E76" s="196" t="s">
        <v>549</v>
      </c>
      <c r="F76" s="285" t="s">
        <v>947</v>
      </c>
      <c r="G76" s="197" t="s">
        <v>18</v>
      </c>
    </row>
    <row r="77" spans="1:7" ht="26.1" customHeight="1" x14ac:dyDescent="0.5">
      <c r="A77" s="351">
        <v>62</v>
      </c>
      <c r="B77" s="139" t="s">
        <v>232</v>
      </c>
      <c r="C77" s="287">
        <v>586</v>
      </c>
      <c r="D77" s="222">
        <v>4500</v>
      </c>
      <c r="E77" s="285" t="s">
        <v>706</v>
      </c>
      <c r="F77" s="196" t="s">
        <v>947</v>
      </c>
      <c r="G77" s="144" t="s">
        <v>233</v>
      </c>
    </row>
    <row r="78" spans="1:7" ht="26.1" customHeight="1" x14ac:dyDescent="0.5">
      <c r="A78" s="351">
        <v>63</v>
      </c>
      <c r="B78" s="261" t="s">
        <v>231</v>
      </c>
      <c r="C78" s="262">
        <v>116</v>
      </c>
      <c r="D78" s="263">
        <v>450</v>
      </c>
      <c r="E78" s="207" t="s">
        <v>708</v>
      </c>
      <c r="F78" s="285" t="s">
        <v>947</v>
      </c>
      <c r="G78" s="264" t="s">
        <v>18</v>
      </c>
    </row>
    <row r="79" spans="1:7" ht="26.1" customHeight="1" x14ac:dyDescent="0.5">
      <c r="A79" s="351">
        <v>64</v>
      </c>
      <c r="B79" s="139" t="s">
        <v>193</v>
      </c>
      <c r="C79" s="287">
        <v>860</v>
      </c>
      <c r="D79" s="222">
        <v>720</v>
      </c>
      <c r="E79" s="285" t="s">
        <v>551</v>
      </c>
      <c r="F79" s="196" t="s">
        <v>947</v>
      </c>
      <c r="G79" s="145" t="s">
        <v>149</v>
      </c>
    </row>
    <row r="80" spans="1:7" ht="26.1" customHeight="1" x14ac:dyDescent="0.5">
      <c r="A80" s="351">
        <v>65</v>
      </c>
      <c r="B80" s="139" t="s">
        <v>230</v>
      </c>
      <c r="C80" s="286">
        <v>309</v>
      </c>
      <c r="D80" s="225">
        <v>600</v>
      </c>
      <c r="E80" s="285" t="s">
        <v>773</v>
      </c>
      <c r="F80" s="285" t="s">
        <v>947</v>
      </c>
      <c r="G80" s="139" t="s">
        <v>18</v>
      </c>
    </row>
    <row r="81" spans="1:7" ht="26.1" customHeight="1" x14ac:dyDescent="0.5">
      <c r="A81" s="351">
        <v>66</v>
      </c>
      <c r="B81" s="139" t="s">
        <v>226</v>
      </c>
      <c r="C81" s="286">
        <v>812</v>
      </c>
      <c r="D81" s="222">
        <v>1554</v>
      </c>
      <c r="E81" s="285" t="s">
        <v>833</v>
      </c>
      <c r="F81" s="196" t="s">
        <v>947</v>
      </c>
      <c r="G81" s="139" t="s">
        <v>409</v>
      </c>
    </row>
    <row r="82" spans="1:7" ht="26.1" customHeight="1" x14ac:dyDescent="0.5">
      <c r="A82" s="189"/>
      <c r="B82" s="139" t="s">
        <v>226</v>
      </c>
      <c r="C82" s="286"/>
      <c r="D82" s="222">
        <v>4500</v>
      </c>
      <c r="E82" s="285" t="s">
        <v>845</v>
      </c>
      <c r="F82" s="285" t="s">
        <v>947</v>
      </c>
      <c r="G82" s="139" t="s">
        <v>25</v>
      </c>
    </row>
    <row r="83" spans="1:7" ht="26.1" customHeight="1" x14ac:dyDescent="0.5">
      <c r="A83" s="189">
        <v>67</v>
      </c>
      <c r="B83" s="139" t="s">
        <v>219</v>
      </c>
      <c r="C83" s="287">
        <v>848</v>
      </c>
      <c r="D83" s="222">
        <v>450</v>
      </c>
      <c r="E83" s="285" t="s">
        <v>710</v>
      </c>
      <c r="F83" s="196" t="s">
        <v>947</v>
      </c>
      <c r="G83" s="144" t="s">
        <v>218</v>
      </c>
    </row>
    <row r="84" spans="1:7" ht="26.1" customHeight="1" x14ac:dyDescent="0.5">
      <c r="A84" s="218">
        <v>68</v>
      </c>
      <c r="B84" s="139" t="s">
        <v>293</v>
      </c>
      <c r="C84" s="287"/>
      <c r="D84" s="222">
        <v>5400</v>
      </c>
      <c r="E84" s="285" t="s">
        <v>776</v>
      </c>
      <c r="F84" s="285" t="s">
        <v>947</v>
      </c>
      <c r="G84" s="144" t="s">
        <v>175</v>
      </c>
    </row>
    <row r="85" spans="1:7" ht="26.1" customHeight="1" x14ac:dyDescent="0.5">
      <c r="A85" s="189"/>
      <c r="B85" s="139" t="s">
        <v>775</v>
      </c>
      <c r="C85" s="287"/>
      <c r="D85" s="222">
        <v>135</v>
      </c>
      <c r="E85" s="285" t="s">
        <v>779</v>
      </c>
      <c r="F85" s="196" t="s">
        <v>947</v>
      </c>
      <c r="G85" s="144"/>
    </row>
    <row r="86" spans="1:7" ht="26.1" customHeight="1" x14ac:dyDescent="0.5">
      <c r="A86" s="157">
        <v>69</v>
      </c>
      <c r="B86" s="139" t="s">
        <v>107</v>
      </c>
      <c r="C86" s="287">
        <v>252</v>
      </c>
      <c r="D86" s="222">
        <v>158</v>
      </c>
      <c r="E86" s="285" t="s">
        <v>455</v>
      </c>
      <c r="F86" s="285" t="s">
        <v>947</v>
      </c>
      <c r="G86" s="178" t="s">
        <v>294</v>
      </c>
    </row>
    <row r="87" spans="1:7" ht="26.1" customHeight="1" x14ac:dyDescent="0.5">
      <c r="A87" s="253">
        <v>70</v>
      </c>
      <c r="B87" s="139" t="s">
        <v>295</v>
      </c>
      <c r="C87" s="287">
        <v>366</v>
      </c>
      <c r="D87" s="222">
        <v>120</v>
      </c>
      <c r="E87" s="285" t="s">
        <v>712</v>
      </c>
      <c r="F87" s="196" t="s">
        <v>947</v>
      </c>
      <c r="G87" s="144" t="s">
        <v>239</v>
      </c>
    </row>
    <row r="88" spans="1:7" ht="26.1" customHeight="1" x14ac:dyDescent="0.5">
      <c r="A88" s="351">
        <v>71</v>
      </c>
      <c r="B88" s="148" t="s">
        <v>423</v>
      </c>
      <c r="C88" s="287">
        <v>310</v>
      </c>
      <c r="D88" s="222">
        <v>495</v>
      </c>
      <c r="E88" s="285" t="s">
        <v>743</v>
      </c>
      <c r="F88" s="285" t="s">
        <v>947</v>
      </c>
      <c r="G88" s="144" t="s">
        <v>222</v>
      </c>
    </row>
    <row r="89" spans="1:7" ht="26.1" customHeight="1" x14ac:dyDescent="0.5">
      <c r="A89" s="351">
        <v>72</v>
      </c>
      <c r="B89" s="139" t="s">
        <v>296</v>
      </c>
      <c r="C89" s="287">
        <v>917</v>
      </c>
      <c r="D89" s="222">
        <v>10750</v>
      </c>
      <c r="E89" s="285" t="s">
        <v>523</v>
      </c>
      <c r="F89" s="196" t="s">
        <v>947</v>
      </c>
      <c r="G89" s="144" t="s">
        <v>553</v>
      </c>
    </row>
    <row r="90" spans="1:7" ht="26.1" customHeight="1" x14ac:dyDescent="0.5">
      <c r="A90" s="351">
        <v>73</v>
      </c>
      <c r="B90" s="139" t="s">
        <v>297</v>
      </c>
      <c r="C90" s="287">
        <v>750</v>
      </c>
      <c r="D90" s="222">
        <v>180</v>
      </c>
      <c r="E90" s="285" t="s">
        <v>554</v>
      </c>
      <c r="F90" s="285" t="s">
        <v>947</v>
      </c>
      <c r="G90" s="144" t="s">
        <v>298</v>
      </c>
    </row>
    <row r="91" spans="1:7" ht="26.1" customHeight="1" x14ac:dyDescent="0.5">
      <c r="A91" s="351">
        <v>74</v>
      </c>
      <c r="B91" s="139" t="s">
        <v>299</v>
      </c>
      <c r="C91" s="287">
        <v>226</v>
      </c>
      <c r="D91" s="222">
        <v>1125</v>
      </c>
      <c r="E91" s="285" t="s">
        <v>793</v>
      </c>
      <c r="F91" s="196" t="s">
        <v>947</v>
      </c>
      <c r="G91" s="144" t="s">
        <v>46</v>
      </c>
    </row>
    <row r="92" spans="1:7" ht="26.1" customHeight="1" x14ac:dyDescent="0.5">
      <c r="A92" s="351">
        <v>75</v>
      </c>
      <c r="B92" s="139" t="s">
        <v>300</v>
      </c>
      <c r="C92" s="287">
        <v>305</v>
      </c>
      <c r="D92" s="222">
        <v>1575</v>
      </c>
      <c r="E92" s="285" t="s">
        <v>714</v>
      </c>
      <c r="F92" s="285" t="s">
        <v>947</v>
      </c>
      <c r="G92" s="144" t="s">
        <v>25</v>
      </c>
    </row>
    <row r="93" spans="1:7" ht="26.1" customHeight="1" x14ac:dyDescent="0.5">
      <c r="A93" s="351">
        <v>76</v>
      </c>
      <c r="B93" s="139" t="s">
        <v>301</v>
      </c>
      <c r="C93" s="287">
        <v>103</v>
      </c>
      <c r="D93" s="222">
        <v>300</v>
      </c>
      <c r="E93" s="285" t="s">
        <v>556</v>
      </c>
      <c r="F93" s="196" t="s">
        <v>947</v>
      </c>
      <c r="G93" s="144" t="s">
        <v>302</v>
      </c>
    </row>
    <row r="94" spans="1:7" ht="26.1" customHeight="1" x14ac:dyDescent="0.5">
      <c r="A94" s="351">
        <v>77</v>
      </c>
      <c r="B94" s="139" t="s">
        <v>794</v>
      </c>
      <c r="C94" s="287">
        <v>316</v>
      </c>
      <c r="D94" s="222">
        <v>3475</v>
      </c>
      <c r="E94" s="285" t="s">
        <v>744</v>
      </c>
      <c r="F94" s="285" t="s">
        <v>947</v>
      </c>
      <c r="G94" s="144" t="s">
        <v>25</v>
      </c>
    </row>
    <row r="95" spans="1:7" ht="26.1" customHeight="1" x14ac:dyDescent="0.5">
      <c r="A95" s="351">
        <v>78</v>
      </c>
      <c r="B95" s="139" t="s">
        <v>303</v>
      </c>
      <c r="C95" s="287">
        <v>359</v>
      </c>
      <c r="D95" s="222">
        <v>2625</v>
      </c>
      <c r="E95" s="285" t="s">
        <v>746</v>
      </c>
      <c r="F95" s="196" t="s">
        <v>947</v>
      </c>
      <c r="G95" s="144" t="s">
        <v>46</v>
      </c>
    </row>
    <row r="96" spans="1:7" ht="26.1" customHeight="1" x14ac:dyDescent="0.5">
      <c r="A96" s="351">
        <v>79</v>
      </c>
      <c r="B96" s="139" t="s">
        <v>304</v>
      </c>
      <c r="C96" s="287">
        <v>979</v>
      </c>
      <c r="D96" s="222">
        <v>1200</v>
      </c>
      <c r="E96" s="285" t="s">
        <v>748</v>
      </c>
      <c r="F96" s="285" t="s">
        <v>947</v>
      </c>
      <c r="G96" s="144" t="s">
        <v>305</v>
      </c>
    </row>
    <row r="97" spans="1:7" ht="26.1" customHeight="1" x14ac:dyDescent="0.5">
      <c r="A97" s="351">
        <v>80</v>
      </c>
      <c r="B97" s="194" t="s">
        <v>466</v>
      </c>
      <c r="C97" s="195">
        <v>721</v>
      </c>
      <c r="D97" s="265">
        <v>42830</v>
      </c>
      <c r="E97" s="196" t="s">
        <v>470</v>
      </c>
      <c r="F97" s="196" t="s">
        <v>947</v>
      </c>
      <c r="G97" s="361" t="s">
        <v>467</v>
      </c>
    </row>
    <row r="98" spans="1:7" ht="26.1" customHeight="1" x14ac:dyDescent="0.5">
      <c r="A98" s="351">
        <v>81</v>
      </c>
      <c r="B98" s="139" t="s">
        <v>54</v>
      </c>
      <c r="C98" s="350">
        <v>95</v>
      </c>
      <c r="D98" s="222">
        <v>188</v>
      </c>
      <c r="E98" s="285" t="s">
        <v>568</v>
      </c>
      <c r="F98" s="285" t="s">
        <v>948</v>
      </c>
      <c r="G98" s="144" t="s">
        <v>18</v>
      </c>
    </row>
    <row r="99" spans="1:7" ht="26.1" customHeight="1" x14ac:dyDescent="0.5">
      <c r="A99" s="351">
        <v>82</v>
      </c>
      <c r="B99" s="139" t="s">
        <v>55</v>
      </c>
      <c r="C99" s="147">
        <v>55</v>
      </c>
      <c r="D99" s="222">
        <v>10500</v>
      </c>
      <c r="E99" s="170" t="s">
        <v>472</v>
      </c>
      <c r="F99" s="176" t="s">
        <v>948</v>
      </c>
      <c r="G99" s="178" t="s">
        <v>182</v>
      </c>
    </row>
    <row r="100" spans="1:7" ht="26.1" customHeight="1" x14ac:dyDescent="0.5">
      <c r="A100" s="157"/>
      <c r="B100" s="139" t="s">
        <v>306</v>
      </c>
      <c r="C100" s="147"/>
      <c r="D100" s="222"/>
      <c r="E100" s="170"/>
      <c r="F100" s="176"/>
      <c r="G100" s="182"/>
    </row>
    <row r="101" spans="1:7" ht="26.1" customHeight="1" x14ac:dyDescent="0.5">
      <c r="A101" s="157">
        <v>83</v>
      </c>
      <c r="B101" s="139" t="s">
        <v>56</v>
      </c>
      <c r="C101" s="147">
        <v>244</v>
      </c>
      <c r="D101" s="222">
        <v>270</v>
      </c>
      <c r="E101" s="170" t="s">
        <v>570</v>
      </c>
      <c r="F101" s="176" t="s">
        <v>948</v>
      </c>
      <c r="G101" s="144" t="s">
        <v>18</v>
      </c>
    </row>
    <row r="102" spans="1:7" s="40" customFormat="1" ht="26.1" customHeight="1" x14ac:dyDescent="0.5">
      <c r="A102" s="157">
        <v>84</v>
      </c>
      <c r="B102" s="139" t="s">
        <v>57</v>
      </c>
      <c r="C102" s="250">
        <v>101</v>
      </c>
      <c r="D102" s="222">
        <v>450</v>
      </c>
      <c r="E102" s="170" t="s">
        <v>573</v>
      </c>
      <c r="F102" s="176" t="s">
        <v>948</v>
      </c>
      <c r="G102" s="144" t="s">
        <v>18</v>
      </c>
    </row>
    <row r="103" spans="1:7" ht="26.1" customHeight="1" x14ac:dyDescent="0.5">
      <c r="A103" s="351">
        <v>85</v>
      </c>
      <c r="B103" s="144" t="s">
        <v>58</v>
      </c>
      <c r="C103" s="250">
        <v>10</v>
      </c>
      <c r="D103" s="222">
        <v>360</v>
      </c>
      <c r="E103" s="170" t="s">
        <v>575</v>
      </c>
      <c r="F103" s="285" t="s">
        <v>948</v>
      </c>
      <c r="G103" s="144" t="s">
        <v>10</v>
      </c>
    </row>
    <row r="104" spans="1:7" ht="26.1" customHeight="1" x14ac:dyDescent="0.5">
      <c r="A104" s="351">
        <v>86</v>
      </c>
      <c r="B104" s="139" t="s">
        <v>59</v>
      </c>
      <c r="C104" s="250">
        <v>72</v>
      </c>
      <c r="D104" s="222">
        <v>150</v>
      </c>
      <c r="E104" s="170" t="s">
        <v>577</v>
      </c>
      <c r="F104" s="285" t="s">
        <v>948</v>
      </c>
      <c r="G104" s="144" t="s">
        <v>18</v>
      </c>
    </row>
    <row r="105" spans="1:7" ht="26.1" customHeight="1" x14ac:dyDescent="0.5">
      <c r="A105" s="351">
        <v>87</v>
      </c>
      <c r="B105" s="139" t="s">
        <v>60</v>
      </c>
      <c r="C105" s="250">
        <v>340</v>
      </c>
      <c r="D105" s="222">
        <v>1967</v>
      </c>
      <c r="E105" s="170" t="s">
        <v>579</v>
      </c>
      <c r="F105" s="285" t="s">
        <v>948</v>
      </c>
      <c r="G105" s="144" t="s">
        <v>52</v>
      </c>
    </row>
    <row r="106" spans="1:7" ht="26.1" customHeight="1" x14ac:dyDescent="0.5">
      <c r="A106" s="351">
        <v>88</v>
      </c>
      <c r="B106" s="139" t="s">
        <v>141</v>
      </c>
      <c r="C106" s="250">
        <v>304</v>
      </c>
      <c r="D106" s="222">
        <v>576</v>
      </c>
      <c r="E106" s="170" t="s">
        <v>457</v>
      </c>
      <c r="F106" s="285" t="s">
        <v>948</v>
      </c>
      <c r="G106" s="144" t="s">
        <v>29</v>
      </c>
    </row>
    <row r="107" spans="1:7" ht="26.1" customHeight="1" x14ac:dyDescent="0.5">
      <c r="A107" s="351">
        <v>89</v>
      </c>
      <c r="B107" s="139" t="s">
        <v>224</v>
      </c>
      <c r="C107" s="250">
        <v>213</v>
      </c>
      <c r="D107" s="222">
        <v>150</v>
      </c>
      <c r="E107" s="170" t="s">
        <v>581</v>
      </c>
      <c r="F107" s="285" t="s">
        <v>948</v>
      </c>
      <c r="G107" s="144" t="s">
        <v>18</v>
      </c>
    </row>
    <row r="108" spans="1:7" ht="26.1" customHeight="1" x14ac:dyDescent="0.5">
      <c r="A108" s="351">
        <v>90</v>
      </c>
      <c r="B108" s="139" t="s">
        <v>192</v>
      </c>
      <c r="C108" s="250">
        <v>179</v>
      </c>
      <c r="D108" s="222">
        <v>360</v>
      </c>
      <c r="E108" s="170" t="s">
        <v>458</v>
      </c>
      <c r="F108" s="285" t="s">
        <v>948</v>
      </c>
      <c r="G108" s="183" t="s">
        <v>29</v>
      </c>
    </row>
    <row r="109" spans="1:7" ht="26.1" customHeight="1" x14ac:dyDescent="0.5">
      <c r="A109" s="351">
        <v>91</v>
      </c>
      <c r="B109" s="139" t="s">
        <v>363</v>
      </c>
      <c r="C109" s="250" t="s">
        <v>364</v>
      </c>
      <c r="D109" s="222">
        <v>68195</v>
      </c>
      <c r="E109" s="176" t="s">
        <v>720</v>
      </c>
      <c r="F109" s="285" t="s">
        <v>948</v>
      </c>
      <c r="G109" s="179" t="s">
        <v>365</v>
      </c>
    </row>
    <row r="110" spans="1:7" ht="26.1" customHeight="1" x14ac:dyDescent="0.5">
      <c r="A110" s="193"/>
      <c r="B110" s="194" t="s">
        <v>572</v>
      </c>
      <c r="C110" s="195"/>
      <c r="D110" s="224">
        <v>1705</v>
      </c>
      <c r="E110" s="196"/>
      <c r="F110" s="196" t="s">
        <v>948</v>
      </c>
      <c r="G110" s="360" t="s">
        <v>723</v>
      </c>
    </row>
    <row r="111" spans="1:7" ht="26.1" customHeight="1" x14ac:dyDescent="0.5">
      <c r="A111" s="351">
        <v>92</v>
      </c>
      <c r="B111" s="139" t="s">
        <v>62</v>
      </c>
      <c r="C111" s="350">
        <v>81</v>
      </c>
      <c r="D111" s="222">
        <v>225</v>
      </c>
      <c r="E111" s="285" t="s">
        <v>835</v>
      </c>
      <c r="F111" s="285" t="s">
        <v>949</v>
      </c>
      <c r="G111" s="144" t="s">
        <v>18</v>
      </c>
    </row>
    <row r="112" spans="1:7" ht="26.1" customHeight="1" x14ac:dyDescent="0.5">
      <c r="A112" s="193">
        <v>93</v>
      </c>
      <c r="B112" s="139" t="s">
        <v>63</v>
      </c>
      <c r="C112" s="147">
        <v>169</v>
      </c>
      <c r="D112" s="222">
        <v>300</v>
      </c>
      <c r="E112" s="170" t="s">
        <v>459</v>
      </c>
      <c r="F112" s="176" t="s">
        <v>949</v>
      </c>
      <c r="G112" s="144" t="s">
        <v>18</v>
      </c>
    </row>
    <row r="113" spans="1:7" ht="26.1" customHeight="1" x14ac:dyDescent="0.5">
      <c r="A113" s="351">
        <v>94</v>
      </c>
      <c r="B113" s="139" t="s">
        <v>64</v>
      </c>
      <c r="C113" s="147">
        <v>140</v>
      </c>
      <c r="D113" s="222">
        <v>200</v>
      </c>
      <c r="E113" s="170" t="s">
        <v>583</v>
      </c>
      <c r="F113" s="176" t="s">
        <v>949</v>
      </c>
      <c r="G113" s="144" t="s">
        <v>18</v>
      </c>
    </row>
    <row r="114" spans="1:7" ht="26.1" customHeight="1" x14ac:dyDescent="0.5">
      <c r="A114" s="193">
        <v>95</v>
      </c>
      <c r="B114" s="139" t="s">
        <v>65</v>
      </c>
      <c r="C114" s="147">
        <v>28</v>
      </c>
      <c r="D114" s="222">
        <v>600</v>
      </c>
      <c r="E114" s="170" t="s">
        <v>750</v>
      </c>
      <c r="F114" s="285" t="s">
        <v>949</v>
      </c>
      <c r="G114" s="144" t="s">
        <v>18</v>
      </c>
    </row>
    <row r="115" spans="1:7" s="40" customFormat="1" ht="26.1" customHeight="1" x14ac:dyDescent="0.5">
      <c r="A115" s="351">
        <v>96</v>
      </c>
      <c r="B115" s="144" t="s">
        <v>66</v>
      </c>
      <c r="C115" s="147">
        <v>45</v>
      </c>
      <c r="D115" s="222">
        <v>225</v>
      </c>
      <c r="E115" s="170" t="s">
        <v>585</v>
      </c>
      <c r="F115" s="285" t="s">
        <v>949</v>
      </c>
      <c r="G115" s="144" t="s">
        <v>18</v>
      </c>
    </row>
    <row r="116" spans="1:7" ht="26.1" customHeight="1" x14ac:dyDescent="0.5">
      <c r="A116" s="351">
        <v>97</v>
      </c>
      <c r="B116" s="144" t="s">
        <v>67</v>
      </c>
      <c r="C116" s="147">
        <v>84</v>
      </c>
      <c r="D116" s="222">
        <v>225</v>
      </c>
      <c r="E116" s="170" t="s">
        <v>587</v>
      </c>
      <c r="F116" s="285" t="s">
        <v>949</v>
      </c>
      <c r="G116" s="144" t="s">
        <v>18</v>
      </c>
    </row>
    <row r="117" spans="1:7" ht="26.1" customHeight="1" x14ac:dyDescent="0.5">
      <c r="A117" s="354">
        <v>98</v>
      </c>
      <c r="B117" s="139" t="s">
        <v>795</v>
      </c>
      <c r="C117" s="147">
        <v>250</v>
      </c>
      <c r="D117" s="222">
        <v>2405</v>
      </c>
      <c r="E117" s="170" t="s">
        <v>796</v>
      </c>
      <c r="F117" s="285" t="s">
        <v>949</v>
      </c>
      <c r="G117" s="144" t="s">
        <v>68</v>
      </c>
    </row>
    <row r="118" spans="1:7" ht="26.1" customHeight="1" x14ac:dyDescent="0.5">
      <c r="A118" s="193">
        <v>99</v>
      </c>
      <c r="B118" s="139" t="s">
        <v>167</v>
      </c>
      <c r="C118" s="147">
        <v>153</v>
      </c>
      <c r="D118" s="222">
        <v>1200</v>
      </c>
      <c r="E118" s="170" t="s">
        <v>752</v>
      </c>
      <c r="F118" s="285" t="s">
        <v>949</v>
      </c>
      <c r="G118" s="144" t="s">
        <v>168</v>
      </c>
    </row>
    <row r="119" spans="1:7" ht="26.1" customHeight="1" x14ac:dyDescent="0.5">
      <c r="A119" s="351">
        <v>100</v>
      </c>
      <c r="B119" s="139" t="s">
        <v>223</v>
      </c>
      <c r="C119" s="147">
        <v>165</v>
      </c>
      <c r="D119" s="222">
        <v>150</v>
      </c>
      <c r="E119" s="170" t="s">
        <v>798</v>
      </c>
      <c r="F119" s="285" t="s">
        <v>949</v>
      </c>
      <c r="G119" s="144" t="s">
        <v>18</v>
      </c>
    </row>
    <row r="120" spans="1:7" ht="26.1" customHeight="1" x14ac:dyDescent="0.5">
      <c r="A120" s="351">
        <v>101</v>
      </c>
      <c r="B120" s="139" t="s">
        <v>307</v>
      </c>
      <c r="C120" s="147">
        <v>239</v>
      </c>
      <c r="D120" s="222">
        <v>270</v>
      </c>
      <c r="E120" s="170" t="s">
        <v>460</v>
      </c>
      <c r="F120" s="285" t="s">
        <v>949</v>
      </c>
      <c r="G120" s="144" t="s">
        <v>18</v>
      </c>
    </row>
    <row r="121" spans="1:7" ht="26.1" customHeight="1" x14ac:dyDescent="0.5">
      <c r="A121" s="354">
        <v>102</v>
      </c>
      <c r="B121" s="194" t="s">
        <v>308</v>
      </c>
      <c r="C121" s="195">
        <v>257</v>
      </c>
      <c r="D121" s="224">
        <v>120</v>
      </c>
      <c r="E121" s="362" t="s">
        <v>724</v>
      </c>
      <c r="F121" s="196" t="s">
        <v>949</v>
      </c>
      <c r="G121" s="197" t="s">
        <v>39</v>
      </c>
    </row>
    <row r="122" spans="1:7" ht="26.1" customHeight="1" x14ac:dyDescent="0.5">
      <c r="A122" s="193">
        <v>103</v>
      </c>
      <c r="B122" s="139" t="s">
        <v>70</v>
      </c>
      <c r="C122" s="350">
        <v>162</v>
      </c>
      <c r="D122" s="222">
        <v>150</v>
      </c>
      <c r="E122" s="285" t="s">
        <v>592</v>
      </c>
      <c r="F122" s="285" t="s">
        <v>950</v>
      </c>
      <c r="G122" s="144" t="s">
        <v>18</v>
      </c>
    </row>
    <row r="123" spans="1:7" ht="26.1" customHeight="1" x14ac:dyDescent="0.5">
      <c r="A123" s="351">
        <v>104</v>
      </c>
      <c r="B123" s="139" t="s">
        <v>72</v>
      </c>
      <c r="C123" s="147">
        <v>82</v>
      </c>
      <c r="D123" s="222">
        <v>360</v>
      </c>
      <c r="E123" s="176" t="s">
        <v>594</v>
      </c>
      <c r="F123" s="176" t="s">
        <v>950</v>
      </c>
      <c r="G123" s="144" t="s">
        <v>18</v>
      </c>
    </row>
    <row r="124" spans="1:7" ht="26.1" customHeight="1" x14ac:dyDescent="0.5">
      <c r="A124" s="351">
        <v>105</v>
      </c>
      <c r="B124" s="139" t="s">
        <v>73</v>
      </c>
      <c r="C124" s="147">
        <v>118</v>
      </c>
      <c r="D124" s="222">
        <v>150</v>
      </c>
      <c r="E124" s="176" t="s">
        <v>596</v>
      </c>
      <c r="F124" s="176" t="s">
        <v>950</v>
      </c>
      <c r="G124" s="144" t="s">
        <v>18</v>
      </c>
    </row>
    <row r="125" spans="1:7" ht="26.1" customHeight="1" x14ac:dyDescent="0.5">
      <c r="A125" s="354">
        <v>106</v>
      </c>
      <c r="B125" s="139" t="s">
        <v>74</v>
      </c>
      <c r="C125" s="147">
        <v>37</v>
      </c>
      <c r="D125" s="222">
        <v>150</v>
      </c>
      <c r="E125" s="176" t="s">
        <v>598</v>
      </c>
      <c r="F125" s="176" t="s">
        <v>950</v>
      </c>
      <c r="G125" s="144" t="s">
        <v>18</v>
      </c>
    </row>
    <row r="126" spans="1:7" s="40" customFormat="1" ht="26.1" customHeight="1" x14ac:dyDescent="0.5">
      <c r="A126" s="193">
        <v>107</v>
      </c>
      <c r="B126" s="139" t="s">
        <v>75</v>
      </c>
      <c r="C126" s="147">
        <v>53</v>
      </c>
      <c r="D126" s="222">
        <v>150</v>
      </c>
      <c r="E126" s="176" t="s">
        <v>600</v>
      </c>
      <c r="F126" s="285" t="s">
        <v>950</v>
      </c>
      <c r="G126" s="144" t="s">
        <v>18</v>
      </c>
    </row>
    <row r="127" spans="1:7" ht="26.1" customHeight="1" x14ac:dyDescent="0.5">
      <c r="A127" s="351">
        <v>108</v>
      </c>
      <c r="B127" s="194" t="s">
        <v>227</v>
      </c>
      <c r="C127" s="195">
        <v>52</v>
      </c>
      <c r="D127" s="224">
        <v>150</v>
      </c>
      <c r="E127" s="196" t="s">
        <v>602</v>
      </c>
      <c r="F127" s="196" t="s">
        <v>950</v>
      </c>
      <c r="G127" s="197" t="s">
        <v>18</v>
      </c>
    </row>
    <row r="128" spans="1:7" ht="26.1" customHeight="1" x14ac:dyDescent="0.5">
      <c r="A128" s="351">
        <v>109</v>
      </c>
      <c r="B128" s="139" t="s">
        <v>77</v>
      </c>
      <c r="C128" s="350">
        <v>230</v>
      </c>
      <c r="D128" s="227">
        <v>270</v>
      </c>
      <c r="E128" s="205">
        <v>0.14516129032258066</v>
      </c>
      <c r="F128" s="285" t="s">
        <v>951</v>
      </c>
      <c r="G128" s="144" t="s">
        <v>18</v>
      </c>
    </row>
    <row r="129" spans="1:11" ht="26.1" customHeight="1" x14ac:dyDescent="0.5">
      <c r="A129" s="354">
        <v>110</v>
      </c>
      <c r="B129" s="139" t="s">
        <v>78</v>
      </c>
      <c r="C129" s="147">
        <v>12</v>
      </c>
      <c r="D129" s="227">
        <v>105</v>
      </c>
      <c r="E129" s="176" t="s">
        <v>607</v>
      </c>
      <c r="F129" s="196" t="s">
        <v>951</v>
      </c>
      <c r="G129" s="144" t="s">
        <v>18</v>
      </c>
    </row>
    <row r="130" spans="1:11" ht="26.1" customHeight="1" x14ac:dyDescent="0.5">
      <c r="A130" s="193">
        <v>111</v>
      </c>
      <c r="B130" s="139" t="s">
        <v>79</v>
      </c>
      <c r="C130" s="147">
        <v>26</v>
      </c>
      <c r="D130" s="227">
        <v>150</v>
      </c>
      <c r="E130" s="176" t="s">
        <v>609</v>
      </c>
      <c r="F130" s="170" t="s">
        <v>951</v>
      </c>
      <c r="G130" s="144" t="s">
        <v>18</v>
      </c>
    </row>
    <row r="131" spans="1:11" ht="26.1" customHeight="1" x14ac:dyDescent="0.5">
      <c r="A131" s="351">
        <v>112</v>
      </c>
      <c r="B131" s="139" t="s">
        <v>80</v>
      </c>
      <c r="C131" s="147">
        <v>338</v>
      </c>
      <c r="D131" s="227">
        <v>360</v>
      </c>
      <c r="E131" s="176" t="s">
        <v>611</v>
      </c>
      <c r="F131" s="170" t="s">
        <v>951</v>
      </c>
      <c r="G131" s="144" t="s">
        <v>18</v>
      </c>
    </row>
    <row r="132" spans="1:11" s="40" customFormat="1" ht="26.1" customHeight="1" x14ac:dyDescent="0.5">
      <c r="A132" s="351">
        <v>113</v>
      </c>
      <c r="B132" s="139" t="s">
        <v>81</v>
      </c>
      <c r="C132" s="147">
        <v>164</v>
      </c>
      <c r="D132" s="227">
        <v>150</v>
      </c>
      <c r="E132" s="176" t="s">
        <v>670</v>
      </c>
      <c r="F132" s="207" t="s">
        <v>951</v>
      </c>
      <c r="G132" s="144" t="s">
        <v>18</v>
      </c>
    </row>
    <row r="133" spans="1:11" ht="26.1" customHeight="1" x14ac:dyDescent="0.5">
      <c r="A133" s="354">
        <v>114</v>
      </c>
      <c r="B133" s="139" t="s">
        <v>82</v>
      </c>
      <c r="C133" s="147">
        <v>191</v>
      </c>
      <c r="D133" s="227">
        <v>168</v>
      </c>
      <c r="E133" s="176" t="s">
        <v>673</v>
      </c>
      <c r="F133" s="196" t="s">
        <v>951</v>
      </c>
      <c r="G133" s="144" t="s">
        <v>27</v>
      </c>
    </row>
    <row r="134" spans="1:11" ht="26.1" customHeight="1" x14ac:dyDescent="0.5">
      <c r="A134" s="193">
        <v>115</v>
      </c>
      <c r="B134" s="139" t="s">
        <v>83</v>
      </c>
      <c r="C134" s="147">
        <v>188</v>
      </c>
      <c r="D134" s="227">
        <v>180</v>
      </c>
      <c r="E134" s="176" t="s">
        <v>672</v>
      </c>
      <c r="F134" s="170" t="s">
        <v>951</v>
      </c>
      <c r="G134" s="144" t="s">
        <v>18</v>
      </c>
    </row>
    <row r="135" spans="1:11" ht="26.1" customHeight="1" x14ac:dyDescent="0.5">
      <c r="A135" s="351">
        <v>116</v>
      </c>
      <c r="B135" s="144" t="s">
        <v>84</v>
      </c>
      <c r="C135" s="147">
        <v>271</v>
      </c>
      <c r="D135" s="227">
        <v>270</v>
      </c>
      <c r="E135" s="176" t="s">
        <v>613</v>
      </c>
      <c r="F135" s="170" t="s">
        <v>951</v>
      </c>
      <c r="G135" s="144" t="s">
        <v>18</v>
      </c>
    </row>
    <row r="136" spans="1:11" ht="26.1" customHeight="1" x14ac:dyDescent="0.5">
      <c r="A136" s="351">
        <v>117</v>
      </c>
      <c r="B136" s="139" t="s">
        <v>309</v>
      </c>
      <c r="C136" s="147">
        <v>148</v>
      </c>
      <c r="D136" s="227">
        <v>225</v>
      </c>
      <c r="E136" s="176" t="s">
        <v>615</v>
      </c>
      <c r="F136" s="207" t="s">
        <v>951</v>
      </c>
      <c r="G136" s="144" t="s">
        <v>18</v>
      </c>
    </row>
    <row r="137" spans="1:11" ht="26.1" customHeight="1" x14ac:dyDescent="0.5">
      <c r="A137" s="354">
        <v>118</v>
      </c>
      <c r="B137" s="139" t="s">
        <v>310</v>
      </c>
      <c r="C137" s="147">
        <v>211</v>
      </c>
      <c r="D137" s="227">
        <v>11235</v>
      </c>
      <c r="E137" s="176" t="s">
        <v>864</v>
      </c>
      <c r="F137" s="196" t="s">
        <v>951</v>
      </c>
      <c r="G137" s="144" t="s">
        <v>311</v>
      </c>
    </row>
    <row r="138" spans="1:11" ht="26.1" customHeight="1" x14ac:dyDescent="0.5">
      <c r="A138" s="193">
        <v>119</v>
      </c>
      <c r="B138" s="139" t="s">
        <v>312</v>
      </c>
      <c r="C138" s="147">
        <v>412</v>
      </c>
      <c r="D138" s="228">
        <v>1431</v>
      </c>
      <c r="E138" s="176" t="s">
        <v>617</v>
      </c>
      <c r="F138" s="170" t="s">
        <v>951</v>
      </c>
      <c r="G138" s="144" t="s">
        <v>313</v>
      </c>
    </row>
    <row r="139" spans="1:11" ht="26.1" customHeight="1" x14ac:dyDescent="0.5">
      <c r="A139" s="351">
        <v>120</v>
      </c>
      <c r="B139" s="139" t="s">
        <v>35</v>
      </c>
      <c r="C139" s="147">
        <v>666</v>
      </c>
      <c r="D139" s="227">
        <v>4687</v>
      </c>
      <c r="E139" s="176" t="s">
        <v>461</v>
      </c>
      <c r="F139" s="170" t="s">
        <v>951</v>
      </c>
      <c r="G139" s="178" t="s">
        <v>49</v>
      </c>
    </row>
    <row r="140" spans="1:11" ht="26.1" customHeight="1" x14ac:dyDescent="0.5">
      <c r="A140" s="351"/>
      <c r="B140" s="139" t="s">
        <v>35</v>
      </c>
      <c r="C140" s="147">
        <v>666</v>
      </c>
      <c r="D140" s="227">
        <v>2100</v>
      </c>
      <c r="E140" s="176" t="s">
        <v>462</v>
      </c>
      <c r="F140" s="207" t="s">
        <v>951</v>
      </c>
      <c r="G140" s="178" t="s">
        <v>418</v>
      </c>
    </row>
    <row r="141" spans="1:11" ht="26.1" customHeight="1" x14ac:dyDescent="0.5">
      <c r="A141" s="351">
        <v>121</v>
      </c>
      <c r="B141" s="139" t="s">
        <v>366</v>
      </c>
      <c r="C141" s="147">
        <v>45</v>
      </c>
      <c r="D141" s="227">
        <v>315</v>
      </c>
      <c r="E141" s="176" t="s">
        <v>676</v>
      </c>
      <c r="F141" s="285" t="s">
        <v>951</v>
      </c>
      <c r="G141" s="178" t="s">
        <v>18</v>
      </c>
    </row>
    <row r="142" spans="1:11" ht="26.1" customHeight="1" x14ac:dyDescent="0.5">
      <c r="A142" s="363">
        <v>122</v>
      </c>
      <c r="B142" s="139" t="s">
        <v>86</v>
      </c>
      <c r="C142" s="260">
        <v>16</v>
      </c>
      <c r="D142" s="222">
        <v>150</v>
      </c>
      <c r="E142" s="259" t="s">
        <v>622</v>
      </c>
      <c r="F142" s="259" t="s">
        <v>952</v>
      </c>
      <c r="G142" s="144" t="s">
        <v>18</v>
      </c>
    </row>
    <row r="143" spans="1:11" ht="26.1" customHeight="1" x14ac:dyDescent="0.5">
      <c r="A143" s="193">
        <v>123</v>
      </c>
      <c r="B143" s="139" t="s">
        <v>87</v>
      </c>
      <c r="C143" s="260">
        <v>142</v>
      </c>
      <c r="D143" s="222">
        <v>150</v>
      </c>
      <c r="E143" s="259" t="s">
        <v>624</v>
      </c>
      <c r="F143" s="259" t="s">
        <v>952</v>
      </c>
      <c r="G143" s="144" t="s">
        <v>18</v>
      </c>
    </row>
    <row r="144" spans="1:11" ht="26.1" customHeight="1" x14ac:dyDescent="0.5">
      <c r="A144" s="188">
        <v>124</v>
      </c>
      <c r="B144" s="139" t="s">
        <v>88</v>
      </c>
      <c r="C144" s="260">
        <v>29</v>
      </c>
      <c r="D144" s="222">
        <v>150</v>
      </c>
      <c r="E144" s="259" t="s">
        <v>626</v>
      </c>
      <c r="F144" s="259" t="s">
        <v>952</v>
      </c>
      <c r="G144" s="144" t="s">
        <v>18</v>
      </c>
      <c r="K144" s="23" t="e">
        <f>BAHTTEXT(#REF!)</f>
        <v>#REF!</v>
      </c>
    </row>
    <row r="145" spans="1:7" ht="26.1" customHeight="1" x14ac:dyDescent="0.5">
      <c r="A145" s="351">
        <v>125</v>
      </c>
      <c r="B145" s="139" t="s">
        <v>89</v>
      </c>
      <c r="C145" s="260">
        <v>8</v>
      </c>
      <c r="D145" s="222">
        <v>225</v>
      </c>
      <c r="E145" s="259" t="s">
        <v>463</v>
      </c>
      <c r="F145" s="285" t="s">
        <v>952</v>
      </c>
      <c r="G145" s="144" t="s">
        <v>18</v>
      </c>
    </row>
    <row r="146" spans="1:7" s="40" customFormat="1" ht="26.1" customHeight="1" x14ac:dyDescent="0.5">
      <c r="A146" s="363">
        <v>126</v>
      </c>
      <c r="B146" s="185" t="s">
        <v>234</v>
      </c>
      <c r="C146" s="260">
        <v>120</v>
      </c>
      <c r="D146" s="222">
        <v>570</v>
      </c>
      <c r="E146" s="259" t="s">
        <v>628</v>
      </c>
      <c r="F146" s="285" t="s">
        <v>952</v>
      </c>
      <c r="G146" s="178" t="s">
        <v>235</v>
      </c>
    </row>
    <row r="147" spans="1:7" ht="26.1" customHeight="1" x14ac:dyDescent="0.5">
      <c r="A147" s="351">
        <v>127</v>
      </c>
      <c r="B147" s="139" t="s">
        <v>314</v>
      </c>
      <c r="C147" s="260">
        <v>151</v>
      </c>
      <c r="D147" s="222">
        <v>150</v>
      </c>
      <c r="E147" s="259" t="s">
        <v>630</v>
      </c>
      <c r="F147" s="285" t="s">
        <v>952</v>
      </c>
      <c r="G147" s="144" t="s">
        <v>18</v>
      </c>
    </row>
    <row r="148" spans="1:7" ht="26.1" customHeight="1" x14ac:dyDescent="0.5">
      <c r="A148" s="188"/>
      <c r="B148" s="144"/>
      <c r="C148" s="260"/>
      <c r="D148" s="140"/>
      <c r="E148" s="259"/>
      <c r="F148" s="177"/>
      <c r="G148" s="144"/>
    </row>
    <row r="149" spans="1:7" ht="26.1" customHeight="1" x14ac:dyDescent="0.5">
      <c r="A149" s="112"/>
      <c r="B149" s="114"/>
      <c r="C149" s="113" t="s">
        <v>22</v>
      </c>
      <c r="D149" s="73">
        <f>SUM(D6:D148)</f>
        <v>356123</v>
      </c>
      <c r="E149" s="116"/>
      <c r="F149" s="116"/>
      <c r="G149" s="115"/>
    </row>
    <row r="150" spans="1:7" ht="26.1" customHeight="1" x14ac:dyDescent="0.5"/>
    <row r="151" spans="1:7" ht="26.1" customHeight="1" x14ac:dyDescent="0.5">
      <c r="B151" s="69" t="e">
        <f>#REF!+#REF!+#REF!+#REF!+#REF!+#REF!+D149</f>
        <v>#REF!</v>
      </c>
      <c r="D151" s="53"/>
      <c r="E151" s="53"/>
    </row>
    <row r="152" spans="1:7" ht="26.1" customHeight="1" x14ac:dyDescent="0.5"/>
    <row r="153" spans="1:7" ht="26.1" customHeight="1" x14ac:dyDescent="0.5"/>
    <row r="154" spans="1:7" ht="26.1" customHeight="1" x14ac:dyDescent="0.5"/>
    <row r="155" spans="1:7" ht="26.1" customHeight="1" x14ac:dyDescent="0.5"/>
    <row r="156" spans="1:7" ht="26.1" customHeight="1" x14ac:dyDescent="0.5"/>
    <row r="157" spans="1:7" ht="26.1" customHeight="1" x14ac:dyDescent="0.5"/>
    <row r="158" spans="1:7" ht="26.1" customHeight="1" x14ac:dyDescent="0.5"/>
    <row r="159" spans="1:7" s="40" customFormat="1" ht="26.1" customHeight="1" x14ac:dyDescent="0.5">
      <c r="A159" s="23"/>
      <c r="B159" s="23"/>
      <c r="C159" s="26"/>
      <c r="D159" s="52"/>
      <c r="E159" s="52"/>
      <c r="F159" s="52"/>
      <c r="G159" s="26"/>
    </row>
  </sheetData>
  <mergeCells count="6">
    <mergeCell ref="I47:M47"/>
    <mergeCell ref="J38:N38"/>
    <mergeCell ref="A1:G1"/>
    <mergeCell ref="A2:G2"/>
    <mergeCell ref="E4:E5"/>
    <mergeCell ref="F4:F5"/>
  </mergeCells>
  <pageMargins left="0.39370078740157483" right="0" top="0.55118110236220474" bottom="0.19685039370078741" header="0.47244094488188981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opLeftCell="A82" zoomScaleNormal="100" workbookViewId="0">
      <selection activeCell="F23" sqref="F23:G23"/>
    </sheetView>
  </sheetViews>
  <sheetFormatPr defaultRowHeight="23.25" x14ac:dyDescent="0.5"/>
  <cols>
    <col min="1" max="1" width="4.25" style="23" customWidth="1"/>
    <col min="2" max="2" width="24" style="23" customWidth="1"/>
    <col min="3" max="3" width="9.625" style="23" bestFit="1" customWidth="1"/>
    <col min="4" max="4" width="11.75" style="24" customWidth="1"/>
    <col min="5" max="5" width="10.5" style="25" customWidth="1"/>
    <col min="6" max="6" width="9.75" style="23" customWidth="1"/>
    <col min="7" max="7" width="10.625" style="26" customWidth="1"/>
    <col min="8" max="9" width="9.75" style="26" customWidth="1"/>
    <col min="10" max="16384" width="9" style="23"/>
  </cols>
  <sheetData>
    <row r="1" spans="1:10" ht="26.25" x14ac:dyDescent="0.55000000000000004">
      <c r="A1" s="379" t="s">
        <v>93</v>
      </c>
      <c r="B1" s="379"/>
      <c r="C1" s="379"/>
      <c r="D1" s="379"/>
      <c r="E1" s="379"/>
      <c r="F1" s="379"/>
      <c r="G1" s="379"/>
      <c r="H1" s="379"/>
      <c r="I1" s="269"/>
    </row>
    <row r="2" spans="1:10" ht="26.25" x14ac:dyDescent="0.55000000000000004">
      <c r="A2" s="379" t="s">
        <v>427</v>
      </c>
      <c r="B2" s="379"/>
      <c r="C2" s="379"/>
      <c r="D2" s="379"/>
      <c r="E2" s="379"/>
      <c r="F2" s="379"/>
      <c r="G2" s="379"/>
      <c r="H2" s="379"/>
      <c r="I2" s="269"/>
    </row>
    <row r="3" spans="1:10" ht="19.5" customHeight="1" x14ac:dyDescent="0.5"/>
    <row r="4" spans="1:10" x14ac:dyDescent="0.5">
      <c r="A4" s="389" t="s">
        <v>1</v>
      </c>
      <c r="B4" s="389" t="s">
        <v>2</v>
      </c>
      <c r="C4" s="54" t="s">
        <v>94</v>
      </c>
      <c r="D4" s="412" t="s">
        <v>5</v>
      </c>
      <c r="E4" s="283" t="s">
        <v>95</v>
      </c>
      <c r="F4" s="414" t="s">
        <v>7</v>
      </c>
      <c r="G4" s="415"/>
      <c r="H4" s="27" t="s">
        <v>96</v>
      </c>
      <c r="I4" s="97"/>
      <c r="J4" s="45"/>
    </row>
    <row r="5" spans="1:10" x14ac:dyDescent="0.5">
      <c r="A5" s="389"/>
      <c r="B5" s="389"/>
      <c r="C5" s="55" t="s">
        <v>97</v>
      </c>
      <c r="D5" s="413"/>
      <c r="E5" s="28" t="s">
        <v>98</v>
      </c>
      <c r="F5" s="416"/>
      <c r="G5" s="417"/>
      <c r="H5" s="29" t="s">
        <v>99</v>
      </c>
      <c r="I5" s="97"/>
      <c r="J5" s="45"/>
    </row>
    <row r="6" spans="1:10" x14ac:dyDescent="0.5">
      <c r="A6" s="284">
        <v>1</v>
      </c>
      <c r="B6" s="134" t="s">
        <v>237</v>
      </c>
      <c r="C6" s="284">
        <v>26</v>
      </c>
      <c r="D6" s="135">
        <v>500</v>
      </c>
      <c r="E6" s="136"/>
      <c r="F6" s="411" t="s">
        <v>12</v>
      </c>
      <c r="G6" s="411"/>
      <c r="H6" s="137" t="s">
        <v>385</v>
      </c>
      <c r="I6" s="98"/>
      <c r="J6" s="231"/>
    </row>
    <row r="7" spans="1:10" x14ac:dyDescent="0.5">
      <c r="A7" s="281">
        <v>2</v>
      </c>
      <c r="B7" s="139" t="s">
        <v>15</v>
      </c>
      <c r="C7" s="281">
        <v>58</v>
      </c>
      <c r="D7" s="140">
        <v>500</v>
      </c>
      <c r="E7" s="141"/>
      <c r="F7" s="407" t="s">
        <v>16</v>
      </c>
      <c r="G7" s="407"/>
      <c r="H7" s="142" t="s">
        <v>386</v>
      </c>
      <c r="I7" s="98"/>
      <c r="J7" s="45"/>
    </row>
    <row r="8" spans="1:10" x14ac:dyDescent="0.5">
      <c r="A8" s="281">
        <v>3</v>
      </c>
      <c r="B8" s="139" t="s">
        <v>240</v>
      </c>
      <c r="C8" s="281">
        <v>74</v>
      </c>
      <c r="D8" s="140">
        <v>500</v>
      </c>
      <c r="E8" s="141"/>
      <c r="F8" s="407" t="s">
        <v>16</v>
      </c>
      <c r="G8" s="407"/>
      <c r="H8" s="142" t="s">
        <v>386</v>
      </c>
      <c r="I8" s="98"/>
      <c r="J8" s="231">
        <f>D6+D7+D8+D9+D10+D11+D12+D13+D14+D15+D17+D18+D20</f>
        <v>10620</v>
      </c>
    </row>
    <row r="9" spans="1:10" x14ac:dyDescent="0.5">
      <c r="A9" s="281">
        <v>4</v>
      </c>
      <c r="B9" s="139" t="s">
        <v>249</v>
      </c>
      <c r="C9" s="281">
        <v>145</v>
      </c>
      <c r="D9" s="140">
        <v>1200</v>
      </c>
      <c r="E9" s="141"/>
      <c r="F9" s="407" t="s">
        <v>400</v>
      </c>
      <c r="G9" s="407"/>
      <c r="H9" s="142" t="s">
        <v>387</v>
      </c>
      <c r="I9" s="98"/>
      <c r="J9" s="45"/>
    </row>
    <row r="10" spans="1:10" x14ac:dyDescent="0.5">
      <c r="A10" s="281">
        <v>5</v>
      </c>
      <c r="B10" s="139" t="s">
        <v>252</v>
      </c>
      <c r="C10" s="281">
        <v>146</v>
      </c>
      <c r="D10" s="140">
        <v>1200</v>
      </c>
      <c r="E10" s="141"/>
      <c r="F10" s="407" t="s">
        <v>177</v>
      </c>
      <c r="G10" s="407"/>
      <c r="H10" s="142" t="s">
        <v>388</v>
      </c>
      <c r="I10" s="98"/>
      <c r="J10" s="45"/>
    </row>
    <row r="11" spans="1:10" x14ac:dyDescent="0.5">
      <c r="A11" s="281">
        <v>6</v>
      </c>
      <c r="B11" s="139" t="s">
        <v>259</v>
      </c>
      <c r="C11" s="281" t="s">
        <v>191</v>
      </c>
      <c r="D11" s="140">
        <v>1200</v>
      </c>
      <c r="E11" s="141"/>
      <c r="F11" s="407" t="s">
        <v>100</v>
      </c>
      <c r="G11" s="407"/>
      <c r="H11" s="142" t="s">
        <v>391</v>
      </c>
      <c r="I11" s="98"/>
      <c r="J11" s="45"/>
    </row>
    <row r="12" spans="1:10" x14ac:dyDescent="0.5">
      <c r="A12" s="281">
        <v>7</v>
      </c>
      <c r="B12" s="139" t="s">
        <v>661</v>
      </c>
      <c r="C12" s="281">
        <v>142</v>
      </c>
      <c r="D12" s="140">
        <v>500</v>
      </c>
      <c r="E12" s="141"/>
      <c r="F12" s="418" t="s">
        <v>12</v>
      </c>
      <c r="G12" s="418"/>
      <c r="H12" s="142" t="s">
        <v>387</v>
      </c>
      <c r="I12" s="98"/>
      <c r="J12" s="45"/>
    </row>
    <row r="13" spans="1:10" x14ac:dyDescent="0.5">
      <c r="A13" s="281">
        <v>8</v>
      </c>
      <c r="B13" s="139" t="s">
        <v>262</v>
      </c>
      <c r="C13" s="281" t="s">
        <v>103</v>
      </c>
      <c r="D13" s="143">
        <v>600</v>
      </c>
      <c r="E13" s="141"/>
      <c r="F13" s="407" t="s">
        <v>242</v>
      </c>
      <c r="G13" s="407"/>
      <c r="H13" s="142" t="s">
        <v>392</v>
      </c>
      <c r="I13" s="98"/>
      <c r="J13" s="45"/>
    </row>
    <row r="14" spans="1:10" x14ac:dyDescent="0.5">
      <c r="A14" s="281">
        <v>9</v>
      </c>
      <c r="B14" s="139" t="s">
        <v>268</v>
      </c>
      <c r="C14" s="281" t="s">
        <v>101</v>
      </c>
      <c r="D14" s="143">
        <v>1440</v>
      </c>
      <c r="E14" s="141"/>
      <c r="F14" s="407" t="s">
        <v>269</v>
      </c>
      <c r="G14" s="407"/>
      <c r="H14" s="142" t="s">
        <v>270</v>
      </c>
      <c r="I14" s="98"/>
      <c r="J14" s="45"/>
    </row>
    <row r="15" spans="1:10" x14ac:dyDescent="0.5">
      <c r="A15" s="281">
        <v>10</v>
      </c>
      <c r="B15" s="144" t="s">
        <v>271</v>
      </c>
      <c r="C15" s="281" t="s">
        <v>102</v>
      </c>
      <c r="D15" s="145">
        <v>1440</v>
      </c>
      <c r="E15" s="146"/>
      <c r="F15" s="407" t="s">
        <v>269</v>
      </c>
      <c r="G15" s="407"/>
      <c r="H15" s="280" t="s">
        <v>272</v>
      </c>
      <c r="I15" s="97"/>
      <c r="J15" s="45"/>
    </row>
    <row r="16" spans="1:10" x14ac:dyDescent="0.5">
      <c r="A16" s="281">
        <v>11</v>
      </c>
      <c r="B16" s="144" t="s">
        <v>189</v>
      </c>
      <c r="C16" s="281">
        <v>168</v>
      </c>
      <c r="D16" s="145">
        <v>1200</v>
      </c>
      <c r="E16" s="245"/>
      <c r="F16" s="407" t="s">
        <v>177</v>
      </c>
      <c r="G16" s="407"/>
      <c r="H16" s="199" t="s">
        <v>323</v>
      </c>
      <c r="I16" s="98"/>
      <c r="J16" s="45"/>
    </row>
    <row r="17" spans="1:10" x14ac:dyDescent="0.5">
      <c r="A17" s="281">
        <v>12</v>
      </c>
      <c r="B17" s="144" t="s">
        <v>324</v>
      </c>
      <c r="C17" s="281">
        <v>132</v>
      </c>
      <c r="D17" s="145">
        <v>1440</v>
      </c>
      <c r="E17" s="146"/>
      <c r="F17" s="407" t="s">
        <v>325</v>
      </c>
      <c r="G17" s="407"/>
      <c r="H17" s="199" t="s">
        <v>326</v>
      </c>
      <c r="I17" s="98"/>
      <c r="J17" s="45"/>
    </row>
    <row r="18" spans="1:10" x14ac:dyDescent="0.5">
      <c r="A18" s="139"/>
      <c r="B18" s="144" t="s">
        <v>194</v>
      </c>
      <c r="C18" s="281" t="s">
        <v>327</v>
      </c>
      <c r="D18" s="145">
        <v>100</v>
      </c>
      <c r="E18" s="146" t="s">
        <v>980</v>
      </c>
      <c r="F18" s="144" t="s">
        <v>981</v>
      </c>
      <c r="G18" s="144"/>
      <c r="H18" s="199" t="s">
        <v>329</v>
      </c>
      <c r="I18" s="98"/>
      <c r="J18" s="45"/>
    </row>
    <row r="19" spans="1:10" x14ac:dyDescent="0.5">
      <c r="A19" s="281">
        <v>13</v>
      </c>
      <c r="B19" s="144" t="s">
        <v>389</v>
      </c>
      <c r="C19" s="281">
        <v>60</v>
      </c>
      <c r="D19" s="145">
        <v>1000</v>
      </c>
      <c r="E19" s="242"/>
      <c r="F19" s="243" t="s">
        <v>982</v>
      </c>
      <c r="G19" s="243"/>
      <c r="H19" s="217" t="s">
        <v>393</v>
      </c>
      <c r="I19" s="131"/>
      <c r="J19" s="45"/>
    </row>
    <row r="20" spans="1:10" x14ac:dyDescent="0.5">
      <c r="A20" s="281"/>
      <c r="B20" s="144"/>
      <c r="C20" s="281"/>
      <c r="D20" s="145"/>
      <c r="E20" s="242"/>
      <c r="F20" s="276"/>
      <c r="G20" s="277"/>
      <c r="H20" s="217"/>
      <c r="I20" s="131"/>
      <c r="J20" s="45"/>
    </row>
    <row r="21" spans="1:10" x14ac:dyDescent="0.5">
      <c r="A21" s="281"/>
      <c r="B21" s="139"/>
      <c r="C21" s="281"/>
      <c r="D21" s="140"/>
      <c r="E21" s="146"/>
      <c r="F21" s="407"/>
      <c r="G21" s="407"/>
      <c r="H21" s="148"/>
      <c r="I21" s="131"/>
      <c r="J21" s="45"/>
    </row>
    <row r="22" spans="1:10" x14ac:dyDescent="0.5">
      <c r="A22" s="281"/>
      <c r="B22" s="139"/>
      <c r="C22" s="281"/>
      <c r="D22" s="140"/>
      <c r="E22" s="146"/>
      <c r="F22" s="407"/>
      <c r="G22" s="407"/>
      <c r="H22" s="148"/>
      <c r="I22" s="131"/>
      <c r="J22" s="45"/>
    </row>
    <row r="23" spans="1:10" x14ac:dyDescent="0.5">
      <c r="A23" s="281"/>
      <c r="B23" s="139"/>
      <c r="C23" s="281"/>
      <c r="D23" s="140"/>
      <c r="E23" s="146"/>
      <c r="F23" s="407"/>
      <c r="G23" s="407"/>
      <c r="H23" s="148"/>
      <c r="I23" s="131"/>
      <c r="J23" s="45"/>
    </row>
    <row r="24" spans="1:10" x14ac:dyDescent="0.5">
      <c r="A24" s="281"/>
      <c r="B24" s="139"/>
      <c r="C24" s="281"/>
      <c r="D24" s="140"/>
      <c r="E24" s="146"/>
      <c r="F24" s="407"/>
      <c r="G24" s="407"/>
      <c r="H24" s="148"/>
      <c r="I24" s="131"/>
      <c r="J24" s="45"/>
    </row>
    <row r="25" spans="1:10" x14ac:dyDescent="0.5">
      <c r="A25" s="281"/>
      <c r="B25" s="139"/>
      <c r="C25" s="281"/>
      <c r="D25" s="140"/>
      <c r="E25" s="146"/>
      <c r="F25" s="407"/>
      <c r="G25" s="407"/>
      <c r="H25" s="148"/>
      <c r="I25" s="131"/>
      <c r="J25" s="45"/>
    </row>
    <row r="26" spans="1:10" x14ac:dyDescent="0.5">
      <c r="A26" s="281"/>
      <c r="B26" s="139"/>
      <c r="C26" s="281"/>
      <c r="D26" s="140"/>
      <c r="E26" s="146"/>
      <c r="F26" s="407"/>
      <c r="G26" s="407"/>
      <c r="H26" s="148"/>
      <c r="I26" s="131"/>
      <c r="J26" s="45"/>
    </row>
    <row r="27" spans="1:10" x14ac:dyDescent="0.5">
      <c r="A27" s="281"/>
      <c r="B27" s="139"/>
      <c r="C27" s="281"/>
      <c r="D27" s="140"/>
      <c r="E27" s="146"/>
      <c r="F27" s="407"/>
      <c r="G27" s="407"/>
      <c r="H27" s="148"/>
      <c r="I27" s="131"/>
      <c r="J27" s="45"/>
    </row>
    <row r="28" spans="1:10" x14ac:dyDescent="0.5">
      <c r="A28" s="281"/>
      <c r="B28" s="139"/>
      <c r="C28" s="281"/>
      <c r="D28" s="140"/>
      <c r="E28" s="146"/>
      <c r="F28" s="402"/>
      <c r="G28" s="403"/>
      <c r="H28" s="148"/>
      <c r="I28" s="131"/>
      <c r="J28" s="45"/>
    </row>
    <row r="29" spans="1:10" x14ac:dyDescent="0.5">
      <c r="A29" s="281"/>
      <c r="B29" s="139"/>
      <c r="C29" s="281"/>
      <c r="D29" s="140"/>
      <c r="E29" s="146"/>
      <c r="F29" s="402"/>
      <c r="G29" s="403"/>
      <c r="H29" s="148"/>
      <c r="I29" s="131"/>
      <c r="J29" s="45"/>
    </row>
    <row r="30" spans="1:10" x14ac:dyDescent="0.5">
      <c r="A30" s="281"/>
      <c r="B30" s="139"/>
      <c r="C30" s="281"/>
      <c r="D30" s="143"/>
      <c r="E30" s="149"/>
      <c r="F30" s="407"/>
      <c r="G30" s="407"/>
      <c r="H30" s="148"/>
      <c r="I30" s="131"/>
      <c r="J30" s="45"/>
    </row>
    <row r="31" spans="1:10" x14ac:dyDescent="0.5">
      <c r="A31" s="281"/>
      <c r="B31" s="139"/>
      <c r="C31" s="281"/>
      <c r="D31" s="143"/>
      <c r="E31" s="149"/>
      <c r="F31" s="407"/>
      <c r="G31" s="407"/>
      <c r="H31" s="148"/>
      <c r="I31" s="131"/>
      <c r="J31" s="45"/>
    </row>
    <row r="32" spans="1:10" x14ac:dyDescent="0.5">
      <c r="A32" s="282"/>
      <c r="B32" s="151"/>
      <c r="C32" s="282"/>
      <c r="D32" s="152"/>
      <c r="E32" s="153"/>
      <c r="F32" s="410"/>
      <c r="G32" s="410"/>
      <c r="H32" s="154"/>
      <c r="I32" s="131"/>
      <c r="J32" s="45"/>
    </row>
    <row r="33" spans="1:10" s="50" customFormat="1" ht="26.25" x14ac:dyDescent="0.55000000000000004">
      <c r="A33" s="384" t="s">
        <v>22</v>
      </c>
      <c r="B33" s="385"/>
      <c r="C33" s="386"/>
      <c r="D33" s="76">
        <f>SUM(D6:D32)</f>
        <v>12820</v>
      </c>
      <c r="E33" s="76"/>
      <c r="F33" s="384"/>
      <c r="G33" s="386"/>
      <c r="H33" s="77"/>
      <c r="I33" s="94"/>
      <c r="J33" s="94"/>
    </row>
    <row r="34" spans="1:10" ht="26.25" x14ac:dyDescent="0.55000000000000004">
      <c r="A34" s="381" t="s">
        <v>93</v>
      </c>
      <c r="B34" s="381"/>
      <c r="C34" s="381"/>
      <c r="D34" s="381"/>
      <c r="E34" s="381"/>
      <c r="F34" s="381"/>
      <c r="G34" s="381"/>
      <c r="H34" s="381"/>
      <c r="I34" s="270"/>
      <c r="J34" s="45"/>
    </row>
    <row r="35" spans="1:10" ht="26.25" x14ac:dyDescent="0.55000000000000004">
      <c r="A35" s="379" t="s">
        <v>428</v>
      </c>
      <c r="B35" s="379"/>
      <c r="C35" s="379"/>
      <c r="D35" s="379"/>
      <c r="E35" s="379"/>
      <c r="F35" s="379"/>
      <c r="G35" s="379"/>
      <c r="H35" s="379"/>
      <c r="I35" s="270"/>
      <c r="J35" s="45"/>
    </row>
    <row r="36" spans="1:10" ht="15" customHeight="1" x14ac:dyDescent="0.5">
      <c r="I36" s="48"/>
      <c r="J36" s="45"/>
    </row>
    <row r="37" spans="1:10" x14ac:dyDescent="0.5">
      <c r="A37" s="389" t="s">
        <v>1</v>
      </c>
      <c r="B37" s="389" t="s">
        <v>2</v>
      </c>
      <c r="C37" s="105" t="s">
        <v>94</v>
      </c>
      <c r="D37" s="390" t="s">
        <v>5</v>
      </c>
      <c r="E37" s="283" t="s">
        <v>95</v>
      </c>
      <c r="F37" s="392" t="s">
        <v>7</v>
      </c>
      <c r="G37" s="393"/>
      <c r="H37" s="27" t="s">
        <v>96</v>
      </c>
      <c r="I37" s="97"/>
      <c r="J37" s="45"/>
    </row>
    <row r="38" spans="1:10" x14ac:dyDescent="0.5">
      <c r="A38" s="389"/>
      <c r="B38" s="389"/>
      <c r="C38" s="106" t="s">
        <v>97</v>
      </c>
      <c r="D38" s="391"/>
      <c r="E38" s="28" t="s">
        <v>98</v>
      </c>
      <c r="F38" s="394"/>
      <c r="G38" s="395"/>
      <c r="H38" s="29" t="s">
        <v>99</v>
      </c>
      <c r="I38" s="97"/>
      <c r="J38" s="45"/>
    </row>
    <row r="39" spans="1:10" x14ac:dyDescent="0.5">
      <c r="A39" s="284">
        <v>1</v>
      </c>
      <c r="B39" s="134" t="s">
        <v>104</v>
      </c>
      <c r="C39" s="284">
        <v>328</v>
      </c>
      <c r="D39" s="135">
        <v>360</v>
      </c>
      <c r="E39" s="136"/>
      <c r="F39" s="408" t="s">
        <v>105</v>
      </c>
      <c r="G39" s="409"/>
      <c r="H39" s="163" t="s">
        <v>682</v>
      </c>
      <c r="I39" s="98"/>
      <c r="J39" s="45"/>
    </row>
    <row r="40" spans="1:10" x14ac:dyDescent="0.5">
      <c r="A40" s="281">
        <v>2</v>
      </c>
      <c r="B40" s="139" t="s">
        <v>107</v>
      </c>
      <c r="C40" s="281">
        <v>252</v>
      </c>
      <c r="D40" s="140">
        <v>1200</v>
      </c>
      <c r="E40" s="141"/>
      <c r="F40" s="402" t="s">
        <v>108</v>
      </c>
      <c r="G40" s="403"/>
      <c r="H40" s="164" t="s">
        <v>683</v>
      </c>
      <c r="I40" s="98"/>
      <c r="J40" s="45"/>
    </row>
    <row r="41" spans="1:10" x14ac:dyDescent="0.5">
      <c r="A41" s="281">
        <v>3</v>
      </c>
      <c r="B41" s="139" t="s">
        <v>241</v>
      </c>
      <c r="C41" s="281">
        <v>366</v>
      </c>
      <c r="D41" s="140">
        <v>1000</v>
      </c>
      <c r="E41" s="141"/>
      <c r="F41" s="402" t="s">
        <v>105</v>
      </c>
      <c r="G41" s="403"/>
      <c r="H41" s="142" t="s">
        <v>394</v>
      </c>
      <c r="I41" s="98"/>
      <c r="J41" s="45"/>
    </row>
    <row r="42" spans="1:10" x14ac:dyDescent="0.5">
      <c r="A42" s="281">
        <v>4</v>
      </c>
      <c r="B42" s="139" t="s">
        <v>248</v>
      </c>
      <c r="C42" s="281">
        <v>181</v>
      </c>
      <c r="D42" s="140">
        <v>1000</v>
      </c>
      <c r="E42" s="141"/>
      <c r="F42" s="406" t="s">
        <v>330</v>
      </c>
      <c r="G42" s="406"/>
      <c r="H42" s="142" t="s">
        <v>395</v>
      </c>
      <c r="I42" s="98"/>
      <c r="J42" s="45"/>
    </row>
    <row r="43" spans="1:10" x14ac:dyDescent="0.5">
      <c r="A43" s="281">
        <v>5</v>
      </c>
      <c r="B43" s="139" t="s">
        <v>250</v>
      </c>
      <c r="C43" s="281">
        <v>663</v>
      </c>
      <c r="D43" s="140">
        <v>1200</v>
      </c>
      <c r="E43" s="141"/>
      <c r="F43" s="402" t="s">
        <v>251</v>
      </c>
      <c r="G43" s="403"/>
      <c r="H43" s="142" t="s">
        <v>396</v>
      </c>
      <c r="I43" s="98"/>
      <c r="J43" s="45"/>
    </row>
    <row r="44" spans="1:10" x14ac:dyDescent="0.5">
      <c r="A44" s="281">
        <v>6</v>
      </c>
      <c r="B44" s="139" t="s">
        <v>253</v>
      </c>
      <c r="C44" s="281">
        <v>918</v>
      </c>
      <c r="D44" s="140">
        <v>1200</v>
      </c>
      <c r="E44" s="141"/>
      <c r="F44" s="407" t="s">
        <v>177</v>
      </c>
      <c r="G44" s="407"/>
      <c r="H44" s="142" t="s">
        <v>397</v>
      </c>
      <c r="I44" s="98"/>
      <c r="J44" s="45"/>
    </row>
    <row r="45" spans="1:10" x14ac:dyDescent="0.5">
      <c r="A45" s="281">
        <v>7</v>
      </c>
      <c r="B45" s="148" t="s">
        <v>255</v>
      </c>
      <c r="C45" s="281">
        <v>310</v>
      </c>
      <c r="D45" s="140">
        <v>1200</v>
      </c>
      <c r="E45" s="141"/>
      <c r="F45" s="402" t="s">
        <v>175</v>
      </c>
      <c r="G45" s="403"/>
      <c r="H45" s="142" t="s">
        <v>398</v>
      </c>
      <c r="I45" s="98"/>
      <c r="J45" s="231">
        <f>D39+D40+D41+D42+D43+D44+D45+D48+D49+D50+D51+D52+D53+D54+D55+D56+D57+D58</f>
        <v>16340</v>
      </c>
    </row>
    <row r="46" spans="1:10" x14ac:dyDescent="0.5">
      <c r="A46" s="281">
        <v>8</v>
      </c>
      <c r="B46" s="139" t="s">
        <v>265</v>
      </c>
      <c r="C46" s="281">
        <v>812</v>
      </c>
      <c r="D46" s="140">
        <v>500</v>
      </c>
      <c r="E46" s="141"/>
      <c r="F46" s="402" t="s">
        <v>266</v>
      </c>
      <c r="G46" s="403"/>
      <c r="H46" s="142" t="s">
        <v>267</v>
      </c>
      <c r="I46" s="98"/>
      <c r="J46" s="231"/>
    </row>
    <row r="47" spans="1:10" x14ac:dyDescent="0.5">
      <c r="A47" s="281">
        <v>9</v>
      </c>
      <c r="B47" s="139" t="s">
        <v>273</v>
      </c>
      <c r="C47" s="281">
        <v>132</v>
      </c>
      <c r="D47" s="140">
        <v>200</v>
      </c>
      <c r="E47" s="146"/>
      <c r="F47" s="402" t="s">
        <v>274</v>
      </c>
      <c r="G47" s="403"/>
      <c r="H47" s="142" t="s">
        <v>254</v>
      </c>
      <c r="I47" s="98"/>
      <c r="J47" s="45"/>
    </row>
    <row r="48" spans="1:10" x14ac:dyDescent="0.5">
      <c r="A48" s="281">
        <v>10</v>
      </c>
      <c r="B48" s="139" t="s">
        <v>276</v>
      </c>
      <c r="C48" s="281">
        <v>804</v>
      </c>
      <c r="D48" s="140">
        <v>1440</v>
      </c>
      <c r="E48" s="141"/>
      <c r="F48" s="404" t="s">
        <v>277</v>
      </c>
      <c r="G48" s="405"/>
      <c r="H48" s="142" t="s">
        <v>681</v>
      </c>
      <c r="I48" s="98"/>
      <c r="J48" s="45"/>
    </row>
    <row r="49" spans="1:12" x14ac:dyDescent="0.5">
      <c r="A49" s="281">
        <v>11</v>
      </c>
      <c r="B49" s="139" t="s">
        <v>331</v>
      </c>
      <c r="C49" s="281">
        <v>721</v>
      </c>
      <c r="D49" s="140">
        <v>500</v>
      </c>
      <c r="E49" s="141"/>
      <c r="F49" s="402" t="s">
        <v>332</v>
      </c>
      <c r="G49" s="403"/>
      <c r="H49" s="199" t="s">
        <v>333</v>
      </c>
      <c r="I49" s="98"/>
      <c r="J49" s="45"/>
    </row>
    <row r="50" spans="1:12" x14ac:dyDescent="0.5">
      <c r="A50" s="281">
        <v>12</v>
      </c>
      <c r="B50" s="139" t="s">
        <v>331</v>
      </c>
      <c r="C50" s="281">
        <v>721</v>
      </c>
      <c r="D50" s="140">
        <v>500</v>
      </c>
      <c r="E50" s="146"/>
      <c r="F50" s="402" t="s">
        <v>334</v>
      </c>
      <c r="G50" s="403"/>
      <c r="H50" s="199" t="s">
        <v>399</v>
      </c>
      <c r="I50" s="98"/>
      <c r="J50" s="45"/>
    </row>
    <row r="51" spans="1:12" x14ac:dyDescent="0.5">
      <c r="A51" s="281"/>
      <c r="B51" s="139" t="s">
        <v>331</v>
      </c>
      <c r="C51" s="281">
        <v>721</v>
      </c>
      <c r="D51" s="140">
        <v>500</v>
      </c>
      <c r="E51" s="146"/>
      <c r="F51" s="402" t="s">
        <v>334</v>
      </c>
      <c r="G51" s="403"/>
      <c r="H51" s="199" t="s">
        <v>399</v>
      </c>
      <c r="I51" s="98"/>
      <c r="J51" s="45"/>
    </row>
    <row r="52" spans="1:12" x14ac:dyDescent="0.5">
      <c r="A52" s="281">
        <v>13</v>
      </c>
      <c r="B52" s="139" t="s">
        <v>335</v>
      </c>
      <c r="C52" s="281" t="s">
        <v>336</v>
      </c>
      <c r="D52" s="140">
        <v>240</v>
      </c>
      <c r="E52" s="146"/>
      <c r="F52" s="402" t="s">
        <v>337</v>
      </c>
      <c r="G52" s="403"/>
      <c r="H52" s="199" t="s">
        <v>333</v>
      </c>
      <c r="I52" s="98"/>
      <c r="J52" s="45"/>
    </row>
    <row r="53" spans="1:12" x14ac:dyDescent="0.5">
      <c r="A53" s="281">
        <v>14</v>
      </c>
      <c r="B53" s="139" t="s">
        <v>338</v>
      </c>
      <c r="C53" s="281" t="s">
        <v>283</v>
      </c>
      <c r="D53" s="140">
        <v>500</v>
      </c>
      <c r="E53" s="146"/>
      <c r="F53" s="239" t="s">
        <v>242</v>
      </c>
      <c r="G53" s="240"/>
      <c r="H53" s="199" t="s">
        <v>401</v>
      </c>
      <c r="I53" s="98"/>
      <c r="J53" s="45"/>
    </row>
    <row r="54" spans="1:12" x14ac:dyDescent="0.5">
      <c r="A54" s="281">
        <v>15</v>
      </c>
      <c r="B54" s="139" t="s">
        <v>339</v>
      </c>
      <c r="C54" s="281" t="s">
        <v>199</v>
      </c>
      <c r="D54" s="140">
        <v>1000</v>
      </c>
      <c r="E54" s="146"/>
      <c r="F54" s="278" t="s">
        <v>340</v>
      </c>
      <c r="G54" s="279"/>
      <c r="H54" s="199" t="s">
        <v>383</v>
      </c>
      <c r="I54" s="98"/>
      <c r="J54" s="45"/>
    </row>
    <row r="55" spans="1:12" x14ac:dyDescent="0.5">
      <c r="A55" s="281">
        <v>16</v>
      </c>
      <c r="B55" s="139" t="s">
        <v>341</v>
      </c>
      <c r="C55" s="281">
        <v>929</v>
      </c>
      <c r="D55" s="140">
        <v>1000</v>
      </c>
      <c r="E55" s="146"/>
      <c r="F55" s="278" t="s">
        <v>269</v>
      </c>
      <c r="G55" s="279"/>
      <c r="H55" s="199" t="s">
        <v>402</v>
      </c>
      <c r="I55" s="98"/>
      <c r="J55" s="45"/>
    </row>
    <row r="56" spans="1:12" x14ac:dyDescent="0.5">
      <c r="A56" s="281">
        <v>17</v>
      </c>
      <c r="B56" s="139" t="s">
        <v>413</v>
      </c>
      <c r="C56" s="281">
        <v>646</v>
      </c>
      <c r="D56" s="140">
        <v>500</v>
      </c>
      <c r="E56" s="146"/>
      <c r="F56" s="276" t="s">
        <v>414</v>
      </c>
      <c r="G56" s="279"/>
      <c r="H56" s="199" t="s">
        <v>412</v>
      </c>
      <c r="I56" s="98"/>
      <c r="J56" s="45"/>
    </row>
    <row r="57" spans="1:12" x14ac:dyDescent="0.5">
      <c r="A57" s="281">
        <v>18</v>
      </c>
      <c r="B57" s="139" t="s">
        <v>415</v>
      </c>
      <c r="C57" s="281" t="s">
        <v>201</v>
      </c>
      <c r="D57" s="140">
        <v>1000</v>
      </c>
      <c r="E57" s="146"/>
      <c r="F57" s="276" t="s">
        <v>416</v>
      </c>
      <c r="G57" s="279"/>
      <c r="H57" s="142" t="s">
        <v>680</v>
      </c>
      <c r="I57" s="98"/>
      <c r="J57" s="45"/>
    </row>
    <row r="58" spans="1:12" x14ac:dyDescent="0.5">
      <c r="A58" s="281">
        <v>19</v>
      </c>
      <c r="B58" s="139" t="s">
        <v>417</v>
      </c>
      <c r="C58" s="281"/>
      <c r="D58" s="140">
        <v>2000</v>
      </c>
      <c r="E58" s="146"/>
      <c r="F58" s="278" t="s">
        <v>418</v>
      </c>
      <c r="G58" s="279"/>
      <c r="H58" s="142" t="s">
        <v>684</v>
      </c>
      <c r="I58" s="98"/>
      <c r="J58" s="45"/>
    </row>
    <row r="59" spans="1:12" x14ac:dyDescent="0.5">
      <c r="A59" s="281">
        <v>20</v>
      </c>
      <c r="B59" s="139" t="s">
        <v>451</v>
      </c>
      <c r="C59" s="281">
        <v>886</v>
      </c>
      <c r="D59" s="140">
        <v>1200</v>
      </c>
      <c r="E59" s="245"/>
      <c r="F59" s="400" t="s">
        <v>452</v>
      </c>
      <c r="G59" s="401"/>
      <c r="H59" s="199" t="s">
        <v>679</v>
      </c>
      <c r="I59" s="98"/>
      <c r="J59" s="45"/>
    </row>
    <row r="60" spans="1:12" x14ac:dyDescent="0.5">
      <c r="A60" s="281">
        <v>21</v>
      </c>
      <c r="B60" s="139" t="s">
        <v>756</v>
      </c>
      <c r="C60" s="281">
        <v>987</v>
      </c>
      <c r="D60" s="140">
        <v>2000</v>
      </c>
      <c r="E60" s="146"/>
      <c r="F60" s="400" t="s">
        <v>757</v>
      </c>
      <c r="G60" s="401"/>
      <c r="H60" s="199" t="s">
        <v>758</v>
      </c>
      <c r="I60" s="98"/>
      <c r="J60" s="45"/>
    </row>
    <row r="61" spans="1:12" x14ac:dyDescent="0.5">
      <c r="A61" s="281">
        <v>22</v>
      </c>
      <c r="B61" s="139" t="s">
        <v>873</v>
      </c>
      <c r="C61" s="281">
        <v>413</v>
      </c>
      <c r="D61" s="140">
        <v>200</v>
      </c>
      <c r="E61" s="146"/>
      <c r="F61" s="400" t="s">
        <v>874</v>
      </c>
      <c r="G61" s="401"/>
      <c r="H61" s="142">
        <v>22738</v>
      </c>
      <c r="I61" s="98"/>
      <c r="J61" s="45"/>
      <c r="L61" s="69"/>
    </row>
    <row r="62" spans="1:12" x14ac:dyDescent="0.5">
      <c r="A62" s="281"/>
      <c r="B62" s="139"/>
      <c r="C62" s="281"/>
      <c r="D62" s="140"/>
      <c r="E62" s="146"/>
      <c r="F62" s="402"/>
      <c r="G62" s="403"/>
      <c r="H62" s="142"/>
      <c r="I62" s="98"/>
      <c r="J62" s="45"/>
    </row>
    <row r="63" spans="1:12" x14ac:dyDescent="0.5">
      <c r="A63" s="281"/>
      <c r="B63" s="139"/>
      <c r="C63" s="281"/>
      <c r="D63" s="140"/>
      <c r="E63" s="146"/>
      <c r="F63" s="278"/>
      <c r="G63" s="279"/>
      <c r="H63" s="142"/>
      <c r="I63" s="98"/>
      <c r="J63" s="45"/>
    </row>
    <row r="64" spans="1:12" x14ac:dyDescent="0.5">
      <c r="A64" s="281"/>
      <c r="B64" s="139"/>
      <c r="C64" s="281"/>
      <c r="D64" s="143"/>
      <c r="E64" s="149"/>
      <c r="F64" s="402"/>
      <c r="G64" s="403"/>
      <c r="H64" s="148"/>
      <c r="I64" s="131"/>
      <c r="J64" s="45"/>
    </row>
    <row r="65" spans="1:10" x14ac:dyDescent="0.5">
      <c r="A65" s="282"/>
      <c r="B65" s="151"/>
      <c r="C65" s="282"/>
      <c r="D65" s="152"/>
      <c r="E65" s="153"/>
      <c r="F65" s="165"/>
      <c r="G65" s="166"/>
      <c r="H65" s="154"/>
      <c r="I65" s="131"/>
      <c r="J65" s="45"/>
    </row>
    <row r="66" spans="1:10" s="50" customFormat="1" ht="26.25" x14ac:dyDescent="0.55000000000000004">
      <c r="A66" s="384" t="s">
        <v>22</v>
      </c>
      <c r="B66" s="385"/>
      <c r="C66" s="386"/>
      <c r="D66" s="76">
        <f>SUM(D39:D65)</f>
        <v>20440</v>
      </c>
      <c r="E66" s="76"/>
      <c r="F66" s="384"/>
      <c r="G66" s="386"/>
      <c r="H66" s="77"/>
      <c r="I66" s="94"/>
      <c r="J66" s="94"/>
    </row>
    <row r="67" spans="1:10" ht="26.25" x14ac:dyDescent="0.55000000000000004">
      <c r="A67" s="381" t="s">
        <v>93</v>
      </c>
      <c r="B67" s="381"/>
      <c r="C67" s="381"/>
      <c r="D67" s="381"/>
      <c r="E67" s="381"/>
      <c r="F67" s="381"/>
      <c r="G67" s="381"/>
      <c r="H67" s="381"/>
      <c r="I67" s="270"/>
      <c r="J67" s="45"/>
    </row>
    <row r="68" spans="1:10" ht="26.25" x14ac:dyDescent="0.55000000000000004">
      <c r="A68" s="381" t="s">
        <v>429</v>
      </c>
      <c r="B68" s="381"/>
      <c r="C68" s="381"/>
      <c r="D68" s="381"/>
      <c r="E68" s="381"/>
      <c r="F68" s="381"/>
      <c r="G68" s="381"/>
      <c r="H68" s="381"/>
      <c r="I68" s="270"/>
      <c r="J68" s="45"/>
    </row>
    <row r="69" spans="1:10" ht="15" customHeight="1" x14ac:dyDescent="0.5">
      <c r="A69" s="45"/>
      <c r="B69" s="45"/>
      <c r="C69" s="45"/>
      <c r="D69" s="46"/>
      <c r="E69" s="47"/>
      <c r="F69" s="45"/>
      <c r="G69" s="48"/>
      <c r="H69" s="48"/>
      <c r="I69" s="48"/>
      <c r="J69" s="45"/>
    </row>
    <row r="70" spans="1:10" x14ac:dyDescent="0.5">
      <c r="A70" s="389" t="s">
        <v>1</v>
      </c>
      <c r="B70" s="389" t="s">
        <v>2</v>
      </c>
      <c r="C70" s="275" t="s">
        <v>94</v>
      </c>
      <c r="D70" s="399" t="s">
        <v>5</v>
      </c>
      <c r="E70" s="49" t="s">
        <v>95</v>
      </c>
      <c r="F70" s="389" t="s">
        <v>7</v>
      </c>
      <c r="G70" s="389"/>
      <c r="H70" s="74" t="s">
        <v>96</v>
      </c>
      <c r="I70" s="97"/>
      <c r="J70" s="45"/>
    </row>
    <row r="71" spans="1:10" x14ac:dyDescent="0.5">
      <c r="A71" s="389"/>
      <c r="B71" s="389"/>
      <c r="C71" s="275" t="s">
        <v>97</v>
      </c>
      <c r="D71" s="399"/>
      <c r="E71" s="49" t="s">
        <v>98</v>
      </c>
      <c r="F71" s="389"/>
      <c r="G71" s="389"/>
      <c r="H71" s="74" t="s">
        <v>99</v>
      </c>
      <c r="I71" s="97"/>
      <c r="J71" s="45"/>
    </row>
    <row r="72" spans="1:10" x14ac:dyDescent="0.5">
      <c r="A72" s="272">
        <v>1</v>
      </c>
      <c r="B72" s="30" t="s">
        <v>58</v>
      </c>
      <c r="C72" s="272">
        <v>10</v>
      </c>
      <c r="D72" s="31">
        <v>500</v>
      </c>
      <c r="E72" s="32"/>
      <c r="F72" s="398" t="s">
        <v>242</v>
      </c>
      <c r="G72" s="398"/>
      <c r="H72" s="33" t="s">
        <v>395</v>
      </c>
      <c r="I72" s="98"/>
      <c r="J72" s="231">
        <f>D72+D73</f>
        <v>1000</v>
      </c>
    </row>
    <row r="73" spans="1:10" x14ac:dyDescent="0.5">
      <c r="A73" s="272">
        <v>2</v>
      </c>
      <c r="B73" s="30" t="s">
        <v>342</v>
      </c>
      <c r="C73" s="272">
        <v>362</v>
      </c>
      <c r="D73" s="31">
        <v>500</v>
      </c>
      <c r="E73" s="32"/>
      <c r="F73" s="387" t="s">
        <v>332</v>
      </c>
      <c r="G73" s="388"/>
      <c r="H73" s="33" t="s">
        <v>812</v>
      </c>
      <c r="I73" s="98"/>
      <c r="J73" s="45"/>
    </row>
    <row r="74" spans="1:10" x14ac:dyDescent="0.5">
      <c r="A74" s="272"/>
      <c r="B74" s="30"/>
      <c r="C74" s="272"/>
      <c r="D74" s="31"/>
      <c r="E74" s="32"/>
      <c r="F74" s="387"/>
      <c r="G74" s="388"/>
      <c r="H74" s="33"/>
      <c r="I74" s="98"/>
      <c r="J74" s="45"/>
    </row>
    <row r="75" spans="1:10" x14ac:dyDescent="0.5">
      <c r="A75" s="272"/>
      <c r="B75" s="30"/>
      <c r="C75" s="272"/>
      <c r="D75" s="31"/>
      <c r="E75" s="32"/>
      <c r="F75" s="387"/>
      <c r="G75" s="388"/>
      <c r="H75" s="33"/>
      <c r="I75" s="98"/>
      <c r="J75" s="45"/>
    </row>
    <row r="76" spans="1:10" x14ac:dyDescent="0.5">
      <c r="A76" s="272"/>
      <c r="B76" s="30"/>
      <c r="C76" s="272"/>
      <c r="D76" s="31"/>
      <c r="E76" s="32"/>
      <c r="F76" s="387"/>
      <c r="G76" s="388"/>
      <c r="H76" s="33"/>
      <c r="I76" s="98"/>
      <c r="J76" s="45"/>
    </row>
    <row r="77" spans="1:10" x14ac:dyDescent="0.5">
      <c r="A77" s="272"/>
      <c r="B77" s="30"/>
      <c r="C77" s="272"/>
      <c r="D77" s="31"/>
      <c r="E77" s="32"/>
      <c r="F77" s="387"/>
      <c r="G77" s="388"/>
      <c r="H77" s="33"/>
      <c r="I77" s="98"/>
      <c r="J77" s="45"/>
    </row>
    <row r="78" spans="1:10" x14ac:dyDescent="0.5">
      <c r="A78" s="272"/>
      <c r="B78" s="30"/>
      <c r="C78" s="272"/>
      <c r="D78" s="31"/>
      <c r="E78" s="32"/>
      <c r="F78" s="387"/>
      <c r="G78" s="388"/>
      <c r="H78" s="33"/>
      <c r="I78" s="98"/>
      <c r="J78" s="45"/>
    </row>
    <row r="79" spans="1:10" x14ac:dyDescent="0.5">
      <c r="A79" s="272"/>
      <c r="B79" s="30"/>
      <c r="C79" s="272"/>
      <c r="D79" s="31"/>
      <c r="E79" s="38"/>
      <c r="F79" s="387"/>
      <c r="G79" s="388"/>
      <c r="H79" s="37"/>
      <c r="I79" s="131"/>
      <c r="J79" s="45"/>
    </row>
    <row r="80" spans="1:10" x14ac:dyDescent="0.5">
      <c r="A80" s="272"/>
      <c r="B80" s="30"/>
      <c r="C80" s="272"/>
      <c r="D80" s="31"/>
      <c r="E80" s="38"/>
      <c r="F80" s="387"/>
      <c r="G80" s="388"/>
      <c r="H80" s="37"/>
      <c r="I80" s="131"/>
      <c r="J80" s="45"/>
    </row>
    <row r="81" spans="1:11" x14ac:dyDescent="0.5">
      <c r="A81" s="272"/>
      <c r="B81" s="30"/>
      <c r="C81" s="272"/>
      <c r="D81" s="34"/>
      <c r="E81" s="39"/>
      <c r="F81" s="387"/>
      <c r="G81" s="388"/>
      <c r="H81" s="37"/>
      <c r="I81" s="131"/>
      <c r="J81" s="45"/>
    </row>
    <row r="82" spans="1:11" s="50" customFormat="1" ht="26.25" x14ac:dyDescent="0.55000000000000004">
      <c r="A82" s="384" t="s">
        <v>22</v>
      </c>
      <c r="B82" s="385"/>
      <c r="C82" s="386"/>
      <c r="D82" s="76">
        <f>SUM(D72:D81)</f>
        <v>1000</v>
      </c>
      <c r="E82" s="76"/>
      <c r="F82" s="384"/>
      <c r="G82" s="386"/>
      <c r="H82" s="77"/>
      <c r="I82" s="94"/>
      <c r="J82" s="94"/>
    </row>
    <row r="83" spans="1:11" s="40" customFormat="1" ht="18" customHeight="1" x14ac:dyDescent="0.5">
      <c r="A83" s="271"/>
      <c r="B83" s="271"/>
      <c r="C83" s="271"/>
      <c r="D83" s="42"/>
      <c r="E83" s="43"/>
      <c r="F83" s="271"/>
      <c r="G83" s="271"/>
      <c r="H83" s="44"/>
      <c r="I83" s="44"/>
      <c r="J83" s="132"/>
    </row>
    <row r="84" spans="1:11" ht="26.25" x14ac:dyDescent="0.55000000000000004">
      <c r="A84" s="381" t="s">
        <v>93</v>
      </c>
      <c r="B84" s="381"/>
      <c r="C84" s="381"/>
      <c r="D84" s="381"/>
      <c r="E84" s="381"/>
      <c r="F84" s="381"/>
      <c r="G84" s="381"/>
      <c r="H84" s="381"/>
      <c r="I84" s="270"/>
      <c r="J84" s="45"/>
    </row>
    <row r="85" spans="1:11" ht="26.25" x14ac:dyDescent="0.55000000000000004">
      <c r="A85" s="379" t="s">
        <v>430</v>
      </c>
      <c r="B85" s="379"/>
      <c r="C85" s="379"/>
      <c r="D85" s="379"/>
      <c r="E85" s="379"/>
      <c r="F85" s="379"/>
      <c r="G85" s="379"/>
      <c r="H85" s="379"/>
      <c r="I85" s="270"/>
      <c r="J85" s="45"/>
    </row>
    <row r="86" spans="1:11" ht="14.25" customHeight="1" x14ac:dyDescent="0.5">
      <c r="I86" s="48"/>
      <c r="J86" s="45"/>
    </row>
    <row r="87" spans="1:11" x14ac:dyDescent="0.5">
      <c r="A87" s="389" t="s">
        <v>1</v>
      </c>
      <c r="B87" s="389" t="s">
        <v>2</v>
      </c>
      <c r="C87" s="105" t="s">
        <v>94</v>
      </c>
      <c r="D87" s="390" t="s">
        <v>5</v>
      </c>
      <c r="E87" s="283" t="s">
        <v>95</v>
      </c>
      <c r="F87" s="392" t="s">
        <v>7</v>
      </c>
      <c r="G87" s="393"/>
      <c r="H87" s="27" t="s">
        <v>96</v>
      </c>
      <c r="I87" s="97"/>
      <c r="J87" s="45"/>
    </row>
    <row r="88" spans="1:11" x14ac:dyDescent="0.5">
      <c r="A88" s="389"/>
      <c r="B88" s="389"/>
      <c r="C88" s="106" t="s">
        <v>97</v>
      </c>
      <c r="D88" s="391"/>
      <c r="E88" s="28" t="s">
        <v>98</v>
      </c>
      <c r="F88" s="394"/>
      <c r="G88" s="395"/>
      <c r="H88" s="29" t="s">
        <v>99</v>
      </c>
      <c r="I88" s="97"/>
      <c r="J88" s="45"/>
    </row>
    <row r="89" spans="1:11" x14ac:dyDescent="0.5">
      <c r="A89" s="272">
        <v>1</v>
      </c>
      <c r="B89" s="30" t="s">
        <v>109</v>
      </c>
      <c r="C89" s="272">
        <v>239</v>
      </c>
      <c r="D89" s="34">
        <v>500</v>
      </c>
      <c r="E89" s="32"/>
      <c r="F89" s="387" t="s">
        <v>110</v>
      </c>
      <c r="G89" s="388"/>
      <c r="H89" s="95" t="s">
        <v>403</v>
      </c>
      <c r="I89" s="98"/>
      <c r="J89" s="45"/>
    </row>
    <row r="90" spans="1:11" x14ac:dyDescent="0.5">
      <c r="A90" s="272">
        <v>2</v>
      </c>
      <c r="B90" s="30" t="s">
        <v>243</v>
      </c>
      <c r="C90" s="272">
        <v>84</v>
      </c>
      <c r="D90" s="34">
        <v>500</v>
      </c>
      <c r="E90" s="32"/>
      <c r="F90" s="387" t="s">
        <v>242</v>
      </c>
      <c r="G90" s="388"/>
      <c r="H90" s="33" t="s">
        <v>391</v>
      </c>
      <c r="I90" s="98"/>
      <c r="J90" s="231">
        <f>D89+D90+D91+D92+D93+D94</f>
        <v>4080</v>
      </c>
      <c r="K90" s="69"/>
    </row>
    <row r="91" spans="1:11" x14ac:dyDescent="0.5">
      <c r="A91" s="272">
        <v>3</v>
      </c>
      <c r="B91" s="161" t="s">
        <v>813</v>
      </c>
      <c r="C91" s="272">
        <v>250</v>
      </c>
      <c r="D91" s="34">
        <v>1440</v>
      </c>
      <c r="E91" s="32"/>
      <c r="F91" s="387" t="s">
        <v>244</v>
      </c>
      <c r="G91" s="388"/>
      <c r="H91" s="33" t="s">
        <v>396</v>
      </c>
      <c r="I91" s="98"/>
      <c r="J91" s="45"/>
    </row>
    <row r="92" spans="1:11" x14ac:dyDescent="0.5">
      <c r="A92" s="272">
        <v>4</v>
      </c>
      <c r="B92" s="30" t="s">
        <v>245</v>
      </c>
      <c r="C92" s="162" t="s">
        <v>246</v>
      </c>
      <c r="D92" s="34">
        <v>1200</v>
      </c>
      <c r="E92" s="32"/>
      <c r="F92" s="387" t="s">
        <v>247</v>
      </c>
      <c r="G92" s="388"/>
      <c r="H92" s="33" t="s">
        <v>404</v>
      </c>
      <c r="I92" s="98"/>
      <c r="J92" s="45"/>
    </row>
    <row r="93" spans="1:11" x14ac:dyDescent="0.5">
      <c r="A93" s="272">
        <v>5</v>
      </c>
      <c r="B93" s="30" t="s">
        <v>256</v>
      </c>
      <c r="C93" s="272">
        <v>153</v>
      </c>
      <c r="D93" s="34">
        <v>240</v>
      </c>
      <c r="E93" s="32"/>
      <c r="F93" s="387" t="s">
        <v>257</v>
      </c>
      <c r="G93" s="388"/>
      <c r="H93" s="33" t="s">
        <v>436</v>
      </c>
      <c r="I93" s="98"/>
      <c r="J93" s="45"/>
    </row>
    <row r="94" spans="1:11" x14ac:dyDescent="0.5">
      <c r="A94" s="272">
        <v>7</v>
      </c>
      <c r="B94" s="30" t="s">
        <v>343</v>
      </c>
      <c r="C94" s="272">
        <v>257</v>
      </c>
      <c r="D94" s="34">
        <v>200</v>
      </c>
      <c r="E94" s="32"/>
      <c r="F94" s="387" t="s">
        <v>344</v>
      </c>
      <c r="G94" s="388"/>
      <c r="H94" s="200" t="s">
        <v>370</v>
      </c>
      <c r="I94" s="98"/>
      <c r="J94" s="45"/>
    </row>
    <row r="95" spans="1:11" x14ac:dyDescent="0.5">
      <c r="A95" s="272"/>
      <c r="B95" s="30"/>
      <c r="C95" s="272"/>
      <c r="D95" s="34"/>
      <c r="E95" s="32"/>
      <c r="F95" s="387"/>
      <c r="G95" s="388"/>
      <c r="H95" s="200"/>
      <c r="I95" s="98"/>
      <c r="J95" s="45"/>
    </row>
    <row r="96" spans="1:11" x14ac:dyDescent="0.5">
      <c r="A96" s="272"/>
      <c r="B96" s="30"/>
      <c r="C96" s="272"/>
      <c r="D96" s="34"/>
      <c r="E96" s="32"/>
      <c r="F96" s="387"/>
      <c r="G96" s="388"/>
      <c r="H96" s="33"/>
      <c r="I96" s="98"/>
      <c r="J96" s="45"/>
    </row>
    <row r="97" spans="1:10" x14ac:dyDescent="0.5">
      <c r="A97" s="272"/>
      <c r="B97" s="30"/>
      <c r="C97" s="272"/>
      <c r="D97" s="34"/>
      <c r="E97" s="39"/>
      <c r="F97" s="387"/>
      <c r="G97" s="388"/>
      <c r="H97" s="37"/>
      <c r="I97" s="131"/>
      <c r="J97" s="45"/>
    </row>
    <row r="98" spans="1:10" x14ac:dyDescent="0.5">
      <c r="A98" s="272"/>
      <c r="B98" s="30"/>
      <c r="C98" s="272"/>
      <c r="D98" s="34"/>
      <c r="E98" s="39"/>
      <c r="F98" s="387"/>
      <c r="G98" s="388"/>
      <c r="H98" s="37"/>
      <c r="I98" s="131"/>
      <c r="J98" s="45"/>
    </row>
    <row r="99" spans="1:10" s="50" customFormat="1" ht="26.25" x14ac:dyDescent="0.55000000000000004">
      <c r="A99" s="384" t="s">
        <v>22</v>
      </c>
      <c r="B99" s="385"/>
      <c r="C99" s="386"/>
      <c r="D99" s="76">
        <f>SUM(D89:D98)</f>
        <v>4080</v>
      </c>
      <c r="E99" s="76"/>
      <c r="F99" s="384"/>
      <c r="G99" s="386"/>
      <c r="H99" s="77"/>
      <c r="I99" s="94"/>
      <c r="J99" s="94"/>
    </row>
    <row r="100" spans="1:10" s="40" customFormat="1" ht="26.25" x14ac:dyDescent="0.55000000000000004">
      <c r="A100" s="381" t="s">
        <v>93</v>
      </c>
      <c r="B100" s="381"/>
      <c r="C100" s="381"/>
      <c r="D100" s="381"/>
      <c r="E100" s="381"/>
      <c r="F100" s="381"/>
      <c r="G100" s="381"/>
      <c r="H100" s="381"/>
      <c r="I100" s="270"/>
      <c r="J100" s="132"/>
    </row>
    <row r="101" spans="1:10" s="40" customFormat="1" ht="26.25" x14ac:dyDescent="0.55000000000000004">
      <c r="A101" s="381" t="s">
        <v>431</v>
      </c>
      <c r="B101" s="381"/>
      <c r="C101" s="381"/>
      <c r="D101" s="381"/>
      <c r="E101" s="381"/>
      <c r="F101" s="381"/>
      <c r="G101" s="381"/>
      <c r="H101" s="381"/>
      <c r="I101" s="270"/>
      <c r="J101" s="132"/>
    </row>
    <row r="102" spans="1:10" s="40" customFormat="1" ht="21" customHeight="1" x14ac:dyDescent="0.5">
      <c r="A102" s="23"/>
      <c r="B102" s="23"/>
      <c r="C102" s="23"/>
      <c r="D102" s="24"/>
      <c r="E102" s="25"/>
      <c r="F102" s="23"/>
      <c r="G102" s="26"/>
      <c r="H102" s="26"/>
      <c r="I102" s="48"/>
      <c r="J102" s="132"/>
    </row>
    <row r="103" spans="1:10" s="40" customFormat="1" x14ac:dyDescent="0.5">
      <c r="A103" s="389" t="s">
        <v>1</v>
      </c>
      <c r="B103" s="389" t="s">
        <v>2</v>
      </c>
      <c r="C103" s="105" t="s">
        <v>94</v>
      </c>
      <c r="D103" s="390" t="s">
        <v>5</v>
      </c>
      <c r="E103" s="283" t="s">
        <v>95</v>
      </c>
      <c r="F103" s="392" t="s">
        <v>7</v>
      </c>
      <c r="G103" s="393"/>
      <c r="H103" s="27" t="s">
        <v>96</v>
      </c>
      <c r="I103" s="97"/>
      <c r="J103" s="132"/>
    </row>
    <row r="104" spans="1:10" s="40" customFormat="1" x14ac:dyDescent="0.5">
      <c r="A104" s="389"/>
      <c r="B104" s="389"/>
      <c r="C104" s="106" t="s">
        <v>97</v>
      </c>
      <c r="D104" s="391"/>
      <c r="E104" s="28" t="s">
        <v>98</v>
      </c>
      <c r="F104" s="394"/>
      <c r="G104" s="395"/>
      <c r="H104" s="29" t="s">
        <v>99</v>
      </c>
      <c r="I104" s="97"/>
      <c r="J104" s="132"/>
    </row>
    <row r="105" spans="1:10" s="40" customFormat="1" x14ac:dyDescent="0.5">
      <c r="A105" s="272">
        <v>1</v>
      </c>
      <c r="B105" s="30" t="s">
        <v>238</v>
      </c>
      <c r="C105" s="272">
        <v>170</v>
      </c>
      <c r="D105" s="31">
        <v>1000</v>
      </c>
      <c r="E105" s="32"/>
      <c r="F105" s="387" t="s">
        <v>239</v>
      </c>
      <c r="G105" s="388"/>
      <c r="H105" s="33" t="s">
        <v>405</v>
      </c>
      <c r="I105" s="98"/>
      <c r="J105" s="234">
        <f>D105</f>
        <v>1000</v>
      </c>
    </row>
    <row r="106" spans="1:10" s="40" customFormat="1" x14ac:dyDescent="0.5">
      <c r="A106" s="272"/>
      <c r="B106" s="30"/>
      <c r="C106" s="272"/>
      <c r="D106" s="31"/>
      <c r="E106" s="32"/>
      <c r="F106" s="273"/>
      <c r="G106" s="274"/>
      <c r="H106" s="33"/>
      <c r="I106" s="98"/>
      <c r="J106" s="132"/>
    </row>
    <row r="107" spans="1:10" s="40" customFormat="1" x14ac:dyDescent="0.5">
      <c r="A107" s="272"/>
      <c r="B107" s="30"/>
      <c r="C107" s="272"/>
      <c r="D107" s="31"/>
      <c r="E107" s="32"/>
      <c r="F107" s="273"/>
      <c r="G107" s="274"/>
      <c r="H107" s="33"/>
      <c r="I107" s="98"/>
      <c r="J107" s="132"/>
    </row>
    <row r="108" spans="1:10" s="40" customFormat="1" x14ac:dyDescent="0.5">
      <c r="A108" s="272"/>
      <c r="B108" s="30"/>
      <c r="C108" s="272"/>
      <c r="D108" s="31"/>
      <c r="E108" s="32"/>
      <c r="F108" s="273"/>
      <c r="G108" s="274"/>
      <c r="H108" s="33"/>
      <c r="I108" s="98"/>
      <c r="J108" s="132"/>
    </row>
    <row r="109" spans="1:10" s="40" customFormat="1" x14ac:dyDescent="0.5">
      <c r="A109" s="272"/>
      <c r="B109" s="30"/>
      <c r="C109" s="272"/>
      <c r="D109" s="31"/>
      <c r="E109" s="32"/>
      <c r="F109" s="273"/>
      <c r="G109" s="274"/>
      <c r="H109" s="33"/>
      <c r="I109" s="98"/>
      <c r="J109" s="132"/>
    </row>
    <row r="110" spans="1:10" s="40" customFormat="1" x14ac:dyDescent="0.5">
      <c r="A110" s="272"/>
      <c r="B110" s="30"/>
      <c r="C110" s="272"/>
      <c r="D110" s="34"/>
      <c r="E110" s="39"/>
      <c r="F110" s="387"/>
      <c r="G110" s="388"/>
      <c r="H110" s="33"/>
      <c r="I110" s="98"/>
      <c r="J110" s="132"/>
    </row>
    <row r="111" spans="1:10" s="40" customFormat="1" x14ac:dyDescent="0.5">
      <c r="A111" s="272"/>
      <c r="B111" s="30"/>
      <c r="C111" s="272"/>
      <c r="D111" s="34"/>
      <c r="E111" s="39"/>
      <c r="F111" s="273"/>
      <c r="G111" s="274"/>
      <c r="H111" s="33"/>
      <c r="I111" s="98"/>
      <c r="J111" s="132"/>
    </row>
    <row r="112" spans="1:10" s="40" customFormat="1" x14ac:dyDescent="0.5">
      <c r="A112" s="272"/>
      <c r="B112" s="30"/>
      <c r="C112" s="272"/>
      <c r="D112" s="34"/>
      <c r="E112" s="39"/>
      <c r="F112" s="387"/>
      <c r="G112" s="388"/>
      <c r="H112" s="37"/>
      <c r="I112" s="131"/>
      <c r="J112" s="132"/>
    </row>
    <row r="113" spans="1:11" s="50" customFormat="1" ht="26.25" x14ac:dyDescent="0.55000000000000004">
      <c r="A113" s="384" t="s">
        <v>22</v>
      </c>
      <c r="B113" s="385"/>
      <c r="C113" s="386"/>
      <c r="D113" s="76">
        <f>SUM(D103:D112)</f>
        <v>1000</v>
      </c>
      <c r="E113" s="76"/>
      <c r="F113" s="384"/>
      <c r="G113" s="386"/>
      <c r="H113" s="77"/>
      <c r="I113" s="94"/>
      <c r="J113" s="94"/>
    </row>
    <row r="114" spans="1:11" s="40" customFormat="1" x14ac:dyDescent="0.5">
      <c r="A114" s="271"/>
      <c r="B114" s="271"/>
      <c r="C114" s="271"/>
      <c r="D114" s="42"/>
      <c r="E114" s="43"/>
      <c r="F114" s="271"/>
      <c r="G114" s="271"/>
      <c r="H114" s="44"/>
      <c r="I114" s="44"/>
      <c r="J114" s="132"/>
    </row>
    <row r="115" spans="1:11" ht="26.25" x14ac:dyDescent="0.55000000000000004">
      <c r="A115" s="381" t="s">
        <v>93</v>
      </c>
      <c r="B115" s="381"/>
      <c r="C115" s="381"/>
      <c r="D115" s="381"/>
      <c r="E115" s="381"/>
      <c r="F115" s="381"/>
      <c r="G115" s="381"/>
      <c r="H115" s="381"/>
      <c r="I115" s="270"/>
      <c r="J115" s="45"/>
    </row>
    <row r="116" spans="1:11" ht="26.25" x14ac:dyDescent="0.55000000000000004">
      <c r="A116" s="381" t="s">
        <v>432</v>
      </c>
      <c r="B116" s="381"/>
      <c r="C116" s="381"/>
      <c r="D116" s="381"/>
      <c r="E116" s="381"/>
      <c r="F116" s="381"/>
      <c r="G116" s="381"/>
      <c r="H116" s="381"/>
      <c r="I116" s="270"/>
      <c r="J116" s="45"/>
    </row>
    <row r="117" spans="1:11" ht="12.75" customHeight="1" x14ac:dyDescent="0.5">
      <c r="I117" s="48"/>
      <c r="J117" s="45"/>
    </row>
    <row r="118" spans="1:11" x14ac:dyDescent="0.5">
      <c r="A118" s="389" t="s">
        <v>1</v>
      </c>
      <c r="B118" s="389" t="s">
        <v>2</v>
      </c>
      <c r="C118" s="105" t="s">
        <v>94</v>
      </c>
      <c r="D118" s="390" t="s">
        <v>5</v>
      </c>
      <c r="E118" s="283" t="s">
        <v>95</v>
      </c>
      <c r="F118" s="392" t="s">
        <v>7</v>
      </c>
      <c r="G118" s="393"/>
      <c r="H118" s="27" t="s">
        <v>96</v>
      </c>
      <c r="I118" s="97"/>
      <c r="J118" s="45"/>
    </row>
    <row r="119" spans="1:11" x14ac:dyDescent="0.5">
      <c r="A119" s="389"/>
      <c r="B119" s="389"/>
      <c r="C119" s="106" t="s">
        <v>97</v>
      </c>
      <c r="D119" s="391"/>
      <c r="E119" s="28" t="s">
        <v>98</v>
      </c>
      <c r="F119" s="394"/>
      <c r="G119" s="395"/>
      <c r="H119" s="29" t="s">
        <v>99</v>
      </c>
      <c r="I119" s="97"/>
      <c r="J119" s="45"/>
    </row>
    <row r="120" spans="1:11" x14ac:dyDescent="0.5">
      <c r="A120" s="272">
        <v>1</v>
      </c>
      <c r="B120" s="30" t="s">
        <v>258</v>
      </c>
      <c r="C120" s="272">
        <v>115</v>
      </c>
      <c r="D120" s="31">
        <v>500</v>
      </c>
      <c r="E120" s="32"/>
      <c r="F120" s="396" t="s">
        <v>242</v>
      </c>
      <c r="G120" s="397"/>
      <c r="H120" s="33" t="s">
        <v>406</v>
      </c>
      <c r="I120" s="98"/>
      <c r="J120" s="231">
        <f>D120+D121+D122+D123+D124</f>
        <v>4700</v>
      </c>
    </row>
    <row r="121" spans="1:11" x14ac:dyDescent="0.5">
      <c r="A121" s="272">
        <v>2</v>
      </c>
      <c r="B121" s="30" t="s">
        <v>263</v>
      </c>
      <c r="C121" s="272">
        <v>999</v>
      </c>
      <c r="D121" s="34">
        <v>1200</v>
      </c>
      <c r="E121" s="32"/>
      <c r="F121" s="387" t="s">
        <v>264</v>
      </c>
      <c r="G121" s="388"/>
      <c r="H121" s="33" t="s">
        <v>433</v>
      </c>
      <c r="I121" s="98"/>
      <c r="J121" s="45"/>
    </row>
    <row r="122" spans="1:11" x14ac:dyDescent="0.5">
      <c r="A122" s="272">
        <v>3</v>
      </c>
      <c r="B122" s="30" t="s">
        <v>345</v>
      </c>
      <c r="C122" s="272">
        <v>191</v>
      </c>
      <c r="D122" s="34">
        <v>500</v>
      </c>
      <c r="E122" s="32"/>
      <c r="F122" s="396" t="s">
        <v>346</v>
      </c>
      <c r="G122" s="397"/>
      <c r="H122" s="200" t="s">
        <v>407</v>
      </c>
      <c r="I122" s="98"/>
      <c r="J122" s="45"/>
    </row>
    <row r="123" spans="1:11" x14ac:dyDescent="0.5">
      <c r="A123" s="272">
        <v>4</v>
      </c>
      <c r="B123" s="30" t="s">
        <v>310</v>
      </c>
      <c r="C123" s="272">
        <v>211</v>
      </c>
      <c r="D123" s="34">
        <v>1500</v>
      </c>
      <c r="E123" s="32"/>
      <c r="F123" s="396" t="s">
        <v>347</v>
      </c>
      <c r="G123" s="397"/>
      <c r="H123" s="200" t="s">
        <v>434</v>
      </c>
      <c r="I123" s="98"/>
      <c r="J123" s="45"/>
    </row>
    <row r="124" spans="1:11" x14ac:dyDescent="0.5">
      <c r="A124" s="272">
        <v>5</v>
      </c>
      <c r="B124" s="30" t="s">
        <v>814</v>
      </c>
      <c r="C124" s="272">
        <v>393</v>
      </c>
      <c r="D124" s="34">
        <v>1000</v>
      </c>
      <c r="E124" s="32"/>
      <c r="F124" s="396" t="s">
        <v>100</v>
      </c>
      <c r="G124" s="397"/>
      <c r="H124" s="200" t="s">
        <v>816</v>
      </c>
      <c r="I124" s="98"/>
      <c r="J124" s="45"/>
      <c r="K124" s="69"/>
    </row>
    <row r="125" spans="1:11" x14ac:dyDescent="0.5">
      <c r="A125" s="272"/>
      <c r="B125" s="30"/>
      <c r="C125" s="272"/>
      <c r="D125" s="34"/>
      <c r="E125" s="32"/>
      <c r="F125" s="273"/>
      <c r="G125" s="274"/>
      <c r="H125" s="33"/>
      <c r="I125" s="98"/>
      <c r="J125" s="45"/>
    </row>
    <row r="126" spans="1:11" x14ac:dyDescent="0.5">
      <c r="A126" s="272"/>
      <c r="B126" s="30"/>
      <c r="C126" s="272"/>
      <c r="D126" s="34"/>
      <c r="E126" s="32"/>
      <c r="F126" s="273"/>
      <c r="G126" s="274"/>
      <c r="H126" s="33"/>
      <c r="I126" s="98"/>
      <c r="J126" s="45"/>
    </row>
    <row r="127" spans="1:11" x14ac:dyDescent="0.5">
      <c r="A127" s="272"/>
      <c r="B127" s="30"/>
      <c r="C127" s="272"/>
      <c r="D127" s="34"/>
      <c r="E127" s="32"/>
      <c r="F127" s="273"/>
      <c r="G127" s="274"/>
      <c r="H127" s="33"/>
      <c r="I127" s="98"/>
      <c r="J127" s="45"/>
    </row>
    <row r="128" spans="1:11" x14ac:dyDescent="0.5">
      <c r="A128" s="272"/>
      <c r="B128" s="30"/>
      <c r="C128" s="272"/>
      <c r="D128" s="34"/>
      <c r="E128" s="32"/>
      <c r="F128" s="273"/>
      <c r="G128" s="274"/>
      <c r="H128" s="33"/>
      <c r="I128" s="98"/>
      <c r="J128" s="45"/>
    </row>
    <row r="129" spans="1:10" x14ac:dyDescent="0.5">
      <c r="A129" s="272"/>
      <c r="B129" s="30"/>
      <c r="C129" s="272"/>
      <c r="D129" s="34"/>
      <c r="E129" s="32"/>
      <c r="F129" s="273"/>
      <c r="G129" s="274"/>
      <c r="H129" s="33"/>
      <c r="I129" s="98"/>
      <c r="J129" s="45"/>
    </row>
    <row r="130" spans="1:10" ht="22.5" customHeight="1" x14ac:dyDescent="0.5">
      <c r="A130" s="272"/>
      <c r="B130" s="30"/>
      <c r="C130" s="272"/>
      <c r="D130" s="34"/>
      <c r="E130" s="32"/>
      <c r="F130" s="273"/>
      <c r="G130" s="274"/>
      <c r="H130" s="33"/>
      <c r="I130" s="98"/>
      <c r="J130" s="45"/>
    </row>
    <row r="131" spans="1:10" x14ac:dyDescent="0.5">
      <c r="A131" s="272"/>
      <c r="B131" s="30"/>
      <c r="C131" s="272"/>
      <c r="D131" s="34"/>
      <c r="E131" s="39"/>
      <c r="F131" s="387"/>
      <c r="G131" s="388"/>
      <c r="H131" s="37"/>
      <c r="I131" s="131"/>
      <c r="J131" s="45"/>
    </row>
    <row r="132" spans="1:10" s="50" customFormat="1" ht="26.25" x14ac:dyDescent="0.55000000000000004">
      <c r="A132" s="384" t="s">
        <v>22</v>
      </c>
      <c r="B132" s="385"/>
      <c r="C132" s="386"/>
      <c r="D132" s="76">
        <f>SUM(D120:D131)</f>
        <v>4700</v>
      </c>
      <c r="E132" s="76"/>
      <c r="F132" s="384"/>
      <c r="G132" s="386"/>
      <c r="H132" s="77"/>
      <c r="I132" s="94"/>
      <c r="J132" s="94"/>
    </row>
    <row r="133" spans="1:10" ht="26.25" x14ac:dyDescent="0.55000000000000004">
      <c r="A133" s="381" t="s">
        <v>93</v>
      </c>
      <c r="B133" s="381"/>
      <c r="C133" s="381"/>
      <c r="D133" s="381"/>
      <c r="E133" s="381"/>
      <c r="F133" s="381"/>
      <c r="G133" s="381"/>
      <c r="H133" s="381"/>
      <c r="I133" s="270"/>
      <c r="J133" s="45"/>
    </row>
    <row r="134" spans="1:10" ht="26.25" x14ac:dyDescent="0.55000000000000004">
      <c r="A134" s="381" t="s">
        <v>348</v>
      </c>
      <c r="B134" s="381"/>
      <c r="C134" s="381"/>
      <c r="D134" s="381"/>
      <c r="E134" s="381"/>
      <c r="F134" s="381"/>
      <c r="G134" s="381"/>
      <c r="H134" s="381"/>
      <c r="I134" s="270"/>
      <c r="J134" s="45"/>
    </row>
    <row r="135" spans="1:10" ht="16.5" customHeight="1" x14ac:dyDescent="0.5">
      <c r="I135" s="48"/>
      <c r="J135" s="45"/>
    </row>
    <row r="136" spans="1:10" x14ac:dyDescent="0.5">
      <c r="A136" s="389" t="s">
        <v>1</v>
      </c>
      <c r="B136" s="389" t="s">
        <v>2</v>
      </c>
      <c r="C136" s="105" t="s">
        <v>94</v>
      </c>
      <c r="D136" s="390" t="s">
        <v>5</v>
      </c>
      <c r="E136" s="283" t="s">
        <v>95</v>
      </c>
      <c r="F136" s="392" t="s">
        <v>7</v>
      </c>
      <c r="G136" s="393"/>
      <c r="H136" s="27" t="s">
        <v>96</v>
      </c>
      <c r="I136" s="97"/>
      <c r="J136" s="45"/>
    </row>
    <row r="137" spans="1:10" x14ac:dyDescent="0.5">
      <c r="A137" s="389"/>
      <c r="B137" s="389"/>
      <c r="C137" s="106" t="s">
        <v>97</v>
      </c>
      <c r="D137" s="391"/>
      <c r="E137" s="28" t="s">
        <v>98</v>
      </c>
      <c r="F137" s="394"/>
      <c r="G137" s="395"/>
      <c r="H137" s="29" t="s">
        <v>99</v>
      </c>
      <c r="I137" s="97"/>
      <c r="J137" s="45"/>
    </row>
    <row r="138" spans="1:10" x14ac:dyDescent="0.5">
      <c r="A138" s="272">
        <v>1</v>
      </c>
      <c r="B138" s="30" t="s">
        <v>260</v>
      </c>
      <c r="C138" s="272">
        <v>122</v>
      </c>
      <c r="D138" s="31">
        <v>300</v>
      </c>
      <c r="E138" s="32"/>
      <c r="F138" s="387" t="s">
        <v>261</v>
      </c>
      <c r="G138" s="388"/>
      <c r="H138" s="33" t="s">
        <v>408</v>
      </c>
      <c r="I138" s="98"/>
      <c r="J138" s="45"/>
    </row>
    <row r="139" spans="1:10" x14ac:dyDescent="0.5">
      <c r="A139" s="272">
        <v>2</v>
      </c>
      <c r="B139" s="30" t="s">
        <v>275</v>
      </c>
      <c r="C139" s="272">
        <v>120</v>
      </c>
      <c r="D139" s="31">
        <v>1440</v>
      </c>
      <c r="E139" s="32"/>
      <c r="F139" s="387" t="s">
        <v>235</v>
      </c>
      <c r="G139" s="388"/>
      <c r="H139" s="33" t="s">
        <v>435</v>
      </c>
      <c r="I139" s="98"/>
      <c r="J139" s="231">
        <f>D138+D139</f>
        <v>1740</v>
      </c>
    </row>
    <row r="140" spans="1:10" x14ac:dyDescent="0.5">
      <c r="A140" s="272"/>
      <c r="B140" s="30"/>
      <c r="C140" s="272"/>
      <c r="D140" s="31"/>
      <c r="E140" s="32"/>
      <c r="F140" s="387"/>
      <c r="G140" s="388"/>
      <c r="H140" s="33"/>
      <c r="I140" s="98"/>
      <c r="J140" s="45"/>
    </row>
    <row r="141" spans="1:10" x14ac:dyDescent="0.5">
      <c r="A141" s="272"/>
      <c r="B141" s="30"/>
      <c r="C141" s="272"/>
      <c r="D141" s="31"/>
      <c r="E141" s="32"/>
      <c r="F141" s="387"/>
      <c r="G141" s="388"/>
      <c r="H141" s="33"/>
      <c r="I141" s="98"/>
      <c r="J141" s="45"/>
    </row>
    <row r="142" spans="1:10" x14ac:dyDescent="0.5">
      <c r="A142" s="272"/>
      <c r="B142" s="30"/>
      <c r="C142" s="272"/>
      <c r="D142" s="31"/>
      <c r="E142" s="32"/>
      <c r="F142" s="387"/>
      <c r="G142" s="388"/>
      <c r="H142" s="33"/>
      <c r="I142" s="98"/>
      <c r="J142" s="45"/>
    </row>
    <row r="143" spans="1:10" x14ac:dyDescent="0.5">
      <c r="A143" s="272"/>
      <c r="B143" s="30"/>
      <c r="C143" s="272"/>
      <c r="D143" s="31"/>
      <c r="E143" s="32"/>
      <c r="F143" s="387"/>
      <c r="G143" s="388"/>
      <c r="H143" s="33"/>
      <c r="I143" s="98"/>
      <c r="J143" s="45"/>
    </row>
    <row r="144" spans="1:10" x14ac:dyDescent="0.5">
      <c r="A144" s="272"/>
      <c r="B144" s="30"/>
      <c r="C144" s="272"/>
      <c r="D144" s="31"/>
      <c r="E144" s="32"/>
      <c r="F144" s="387"/>
      <c r="G144" s="388"/>
      <c r="H144" s="33"/>
      <c r="I144" s="98"/>
      <c r="J144" s="45"/>
    </row>
    <row r="145" spans="1:10" x14ac:dyDescent="0.5">
      <c r="A145" s="272"/>
      <c r="B145" s="30"/>
      <c r="C145" s="272"/>
      <c r="D145" s="31"/>
      <c r="E145" s="32"/>
      <c r="F145" s="387"/>
      <c r="G145" s="388"/>
      <c r="H145" s="33"/>
      <c r="I145" s="98"/>
      <c r="J145" s="45"/>
    </row>
    <row r="146" spans="1:10" x14ac:dyDescent="0.5">
      <c r="A146" s="272"/>
      <c r="B146" s="30"/>
      <c r="C146" s="272"/>
      <c r="D146" s="31"/>
      <c r="E146" s="32"/>
      <c r="F146" s="387"/>
      <c r="G146" s="388"/>
      <c r="H146" s="33"/>
      <c r="I146" s="98"/>
      <c r="J146" s="45"/>
    </row>
    <row r="147" spans="1:10" x14ac:dyDescent="0.5">
      <c r="A147" s="272"/>
      <c r="B147" s="30"/>
      <c r="C147" s="272"/>
      <c r="D147" s="31"/>
      <c r="E147" s="32"/>
      <c r="F147" s="387"/>
      <c r="G147" s="388"/>
      <c r="H147" s="33"/>
      <c r="I147" s="98"/>
      <c r="J147" s="45"/>
    </row>
    <row r="148" spans="1:10" x14ac:dyDescent="0.5">
      <c r="A148" s="272"/>
      <c r="B148" s="30"/>
      <c r="C148" s="272"/>
      <c r="D148" s="31"/>
      <c r="E148" s="32"/>
      <c r="F148" s="387"/>
      <c r="G148" s="388"/>
      <c r="H148" s="33"/>
      <c r="I148" s="98"/>
      <c r="J148" s="45"/>
    </row>
    <row r="149" spans="1:10" x14ac:dyDescent="0.5">
      <c r="A149" s="272"/>
      <c r="B149" s="30"/>
      <c r="C149" s="272"/>
      <c r="D149" s="31"/>
      <c r="E149" s="32"/>
      <c r="F149" s="387"/>
      <c r="G149" s="388"/>
      <c r="H149" s="33"/>
      <c r="I149" s="98"/>
      <c r="J149" s="45"/>
    </row>
    <row r="150" spans="1:10" s="50" customFormat="1" ht="26.25" x14ac:dyDescent="0.55000000000000004">
      <c r="A150" s="384" t="s">
        <v>22</v>
      </c>
      <c r="B150" s="385"/>
      <c r="C150" s="386"/>
      <c r="D150" s="76">
        <f>SUM(D138:D149)</f>
        <v>1740</v>
      </c>
      <c r="E150" s="76"/>
      <c r="F150" s="384"/>
      <c r="G150" s="386"/>
      <c r="H150" s="77"/>
      <c r="I150" s="94"/>
      <c r="J150" s="94"/>
    </row>
    <row r="151" spans="1:10" s="50" customFormat="1" ht="26.25" x14ac:dyDescent="0.55000000000000004">
      <c r="A151" s="270"/>
      <c r="B151" s="270"/>
      <c r="C151" s="270"/>
      <c r="D151" s="96"/>
      <c r="E151" s="96"/>
      <c r="F151" s="270"/>
      <c r="G151" s="270"/>
      <c r="H151" s="94"/>
      <c r="I151" s="94"/>
      <c r="J151" s="94"/>
    </row>
    <row r="152" spans="1:10" s="50" customFormat="1" ht="26.25" x14ac:dyDescent="0.55000000000000004">
      <c r="A152" s="270"/>
      <c r="B152" s="235"/>
      <c r="C152" s="270"/>
      <c r="D152" s="96"/>
      <c r="E152" s="96"/>
      <c r="F152" s="270"/>
      <c r="G152" s="270"/>
      <c r="H152" s="94"/>
      <c r="I152" s="94"/>
      <c r="J152" s="94"/>
    </row>
    <row r="153" spans="1:10" s="50" customFormat="1" ht="26.25" x14ac:dyDescent="0.55000000000000004">
      <c r="A153" s="270"/>
      <c r="B153" s="270"/>
      <c r="C153" s="270"/>
      <c r="D153" s="96"/>
      <c r="E153" s="96"/>
      <c r="F153" s="270"/>
      <c r="G153" s="270"/>
      <c r="H153" s="94"/>
      <c r="I153" s="94"/>
      <c r="J153" s="94"/>
    </row>
    <row r="154" spans="1:10" s="50" customFormat="1" ht="26.25" x14ac:dyDescent="0.55000000000000004">
      <c r="A154" s="270"/>
      <c r="B154" s="270"/>
      <c r="C154" s="270"/>
      <c r="D154" s="96"/>
      <c r="E154" s="96"/>
      <c r="F154" s="270"/>
      <c r="G154" s="270"/>
      <c r="H154" s="94"/>
      <c r="I154" s="94"/>
      <c r="J154" s="94"/>
    </row>
    <row r="155" spans="1:10" s="50" customFormat="1" ht="26.25" x14ac:dyDescent="0.55000000000000004">
      <c r="A155" s="270"/>
      <c r="B155" s="270"/>
      <c r="C155" s="270"/>
      <c r="D155" s="96"/>
      <c r="E155" s="96"/>
      <c r="F155" s="270"/>
      <c r="G155" s="270"/>
      <c r="H155" s="94"/>
      <c r="I155" s="94"/>
      <c r="J155" s="94"/>
    </row>
    <row r="156" spans="1:10" s="50" customFormat="1" ht="26.25" x14ac:dyDescent="0.55000000000000004">
      <c r="A156" s="270"/>
      <c r="B156" s="270"/>
      <c r="C156" s="270"/>
      <c r="D156" s="96"/>
      <c r="E156" s="96"/>
      <c r="F156" s="270"/>
      <c r="G156" s="270"/>
      <c r="H156" s="94"/>
      <c r="I156" s="94"/>
      <c r="J156" s="94"/>
    </row>
    <row r="157" spans="1:10" s="50" customFormat="1" ht="26.25" x14ac:dyDescent="0.55000000000000004">
      <c r="A157" s="270"/>
      <c r="B157" s="270"/>
      <c r="C157" s="270"/>
      <c r="D157" s="96"/>
      <c r="E157" s="96"/>
      <c r="F157" s="270"/>
      <c r="G157" s="270"/>
      <c r="H157" s="94"/>
      <c r="I157" s="94"/>
      <c r="J157" s="94"/>
    </row>
    <row r="158" spans="1:10" s="50" customFormat="1" ht="26.25" x14ac:dyDescent="0.55000000000000004">
      <c r="A158" s="270"/>
      <c r="B158" s="270"/>
      <c r="C158" s="270"/>
      <c r="D158" s="96"/>
      <c r="E158" s="96"/>
      <c r="F158" s="270"/>
      <c r="G158" s="270"/>
      <c r="H158" s="94"/>
      <c r="I158" s="94"/>
      <c r="J158" s="94"/>
    </row>
    <row r="159" spans="1:10" s="50" customFormat="1" ht="26.25" x14ac:dyDescent="0.55000000000000004">
      <c r="A159" s="270"/>
      <c r="B159" s="270"/>
      <c r="C159" s="270"/>
      <c r="D159" s="96"/>
      <c r="E159" s="96"/>
      <c r="F159" s="270"/>
      <c r="G159" s="270"/>
      <c r="H159" s="94"/>
      <c r="I159" s="94"/>
      <c r="J159" s="94"/>
    </row>
    <row r="160" spans="1:10" s="50" customFormat="1" ht="26.25" x14ac:dyDescent="0.55000000000000004">
      <c r="A160" s="270"/>
      <c r="B160" s="270"/>
      <c r="C160" s="270"/>
      <c r="D160" s="96"/>
      <c r="E160" s="96"/>
      <c r="F160" s="270"/>
      <c r="G160" s="270"/>
      <c r="H160" s="94"/>
      <c r="I160" s="94"/>
      <c r="J160" s="94"/>
    </row>
    <row r="161" spans="1:10" s="50" customFormat="1" ht="26.25" x14ac:dyDescent="0.55000000000000004">
      <c r="A161" s="270"/>
      <c r="B161" s="270"/>
      <c r="C161" s="270"/>
      <c r="D161" s="96"/>
      <c r="E161" s="96"/>
      <c r="F161" s="270"/>
      <c r="G161" s="270"/>
      <c r="H161" s="94"/>
      <c r="I161" s="94"/>
      <c r="J161" s="94"/>
    </row>
    <row r="162" spans="1:10" s="50" customFormat="1" ht="26.25" x14ac:dyDescent="0.55000000000000004">
      <c r="A162" s="270"/>
      <c r="B162" s="270"/>
      <c r="C162" s="270"/>
      <c r="D162" s="96"/>
      <c r="E162" s="96"/>
      <c r="F162" s="270"/>
      <c r="G162" s="270"/>
      <c r="H162" s="94"/>
      <c r="I162" s="94"/>
      <c r="J162" s="94"/>
    </row>
    <row r="163" spans="1:10" s="50" customFormat="1" ht="26.25" x14ac:dyDescent="0.55000000000000004">
      <c r="A163" s="270"/>
      <c r="B163" s="270"/>
      <c r="C163" s="270"/>
      <c r="D163" s="96"/>
      <c r="E163" s="96"/>
      <c r="F163" s="270"/>
      <c r="G163" s="270"/>
      <c r="H163" s="94"/>
      <c r="I163" s="94"/>
      <c r="J163" s="94"/>
    </row>
    <row r="164" spans="1:10" ht="26.25" x14ac:dyDescent="0.55000000000000004">
      <c r="I164" s="270"/>
      <c r="J164" s="45"/>
    </row>
    <row r="165" spans="1:10" ht="26.25" x14ac:dyDescent="0.55000000000000004">
      <c r="I165" s="270"/>
      <c r="J165" s="45"/>
    </row>
    <row r="166" spans="1:10" ht="16.5" customHeight="1" x14ac:dyDescent="0.5">
      <c r="B166" s="99"/>
      <c r="C166" s="69">
        <f>D33+D66+D82+D99+D113+D132+D150</f>
        <v>45780</v>
      </c>
      <c r="I166" s="48"/>
      <c r="J166" s="45"/>
    </row>
    <row r="167" spans="1:10" x14ac:dyDescent="0.5">
      <c r="F167" s="69"/>
      <c r="H167" s="48"/>
      <c r="I167" s="248"/>
      <c r="J167" s="45"/>
    </row>
    <row r="168" spans="1:10" x14ac:dyDescent="0.5">
      <c r="H168" s="48"/>
      <c r="I168" s="248"/>
      <c r="J168" s="45"/>
    </row>
    <row r="169" spans="1:10" x14ac:dyDescent="0.5">
      <c r="H169" s="48"/>
      <c r="I169" s="249"/>
      <c r="J169" s="45"/>
    </row>
    <row r="170" spans="1:10" x14ac:dyDescent="0.5">
      <c r="H170" s="48"/>
      <c r="I170" s="249"/>
      <c r="J170" s="45"/>
    </row>
    <row r="171" spans="1:10" x14ac:dyDescent="0.5">
      <c r="H171" s="48"/>
      <c r="I171" s="249"/>
      <c r="J171" s="45"/>
    </row>
    <row r="172" spans="1:10" x14ac:dyDescent="0.5">
      <c r="H172" s="48"/>
      <c r="I172" s="249"/>
      <c r="J172" s="45"/>
    </row>
    <row r="173" spans="1:10" x14ac:dyDescent="0.5">
      <c r="H173" s="48"/>
      <c r="I173" s="249"/>
      <c r="J173" s="45"/>
    </row>
    <row r="174" spans="1:10" x14ac:dyDescent="0.5">
      <c r="H174" s="48"/>
      <c r="I174" s="249"/>
      <c r="J174" s="45"/>
    </row>
    <row r="175" spans="1:10" x14ac:dyDescent="0.5">
      <c r="H175" s="48"/>
      <c r="I175" s="249"/>
      <c r="J175" s="45"/>
    </row>
    <row r="176" spans="1:10" x14ac:dyDescent="0.5">
      <c r="H176" s="48"/>
      <c r="I176" s="249"/>
      <c r="J176" s="45"/>
    </row>
    <row r="177" spans="1:10" x14ac:dyDescent="0.5">
      <c r="H177" s="48"/>
      <c r="I177" s="249"/>
      <c r="J177" s="45"/>
    </row>
    <row r="178" spans="1:10" x14ac:dyDescent="0.5">
      <c r="H178" s="48"/>
      <c r="I178" s="249"/>
      <c r="J178" s="45"/>
    </row>
    <row r="179" spans="1:10" x14ac:dyDescent="0.5">
      <c r="H179" s="48"/>
      <c r="I179" s="249"/>
      <c r="J179" s="45"/>
    </row>
    <row r="180" spans="1:10" s="50" customFormat="1" ht="26.25" x14ac:dyDescent="0.55000000000000004">
      <c r="A180" s="23"/>
      <c r="B180" s="23"/>
      <c r="C180" s="23"/>
      <c r="D180" s="24"/>
      <c r="E180" s="25"/>
      <c r="F180" s="23"/>
      <c r="G180" s="26"/>
      <c r="H180" s="26"/>
      <c r="I180" s="94"/>
      <c r="J180" s="94"/>
    </row>
    <row r="181" spans="1:10" x14ac:dyDescent="0.5">
      <c r="I181" s="48"/>
      <c r="J181" s="45"/>
    </row>
    <row r="182" spans="1:10" x14ac:dyDescent="0.5">
      <c r="I182" s="48"/>
      <c r="J182" s="45"/>
    </row>
    <row r="183" spans="1:10" ht="26.25" customHeight="1" x14ac:dyDescent="0.5">
      <c r="I183" s="48"/>
      <c r="J183" s="45"/>
    </row>
    <row r="184" spans="1:10" x14ac:dyDescent="0.5">
      <c r="I184" s="48"/>
      <c r="J184" s="45"/>
    </row>
    <row r="185" spans="1:10" x14ac:dyDescent="0.5">
      <c r="I185" s="48"/>
      <c r="J185" s="45"/>
    </row>
    <row r="186" spans="1:10" x14ac:dyDescent="0.5">
      <c r="I186" s="48"/>
      <c r="J186" s="45"/>
    </row>
    <row r="187" spans="1:10" x14ac:dyDescent="0.5">
      <c r="I187" s="48"/>
      <c r="J187" s="45"/>
    </row>
    <row r="188" spans="1:10" x14ac:dyDescent="0.5">
      <c r="I188" s="48"/>
      <c r="J188" s="45"/>
    </row>
    <row r="189" spans="1:10" x14ac:dyDescent="0.5">
      <c r="I189" s="48"/>
      <c r="J189" s="45"/>
    </row>
    <row r="190" spans="1:10" x14ac:dyDescent="0.5">
      <c r="I190" s="48"/>
      <c r="J190" s="45"/>
    </row>
    <row r="191" spans="1:10" x14ac:dyDescent="0.5">
      <c r="I191" s="48"/>
      <c r="J191" s="45"/>
    </row>
    <row r="192" spans="1:10" x14ac:dyDescent="0.5">
      <c r="I192" s="48"/>
      <c r="J192" s="45"/>
    </row>
    <row r="193" spans="10:10" x14ac:dyDescent="0.5">
      <c r="J193" s="45"/>
    </row>
    <row r="194" spans="10:10" x14ac:dyDescent="0.5">
      <c r="J194" s="45"/>
    </row>
    <row r="195" spans="10:10" x14ac:dyDescent="0.5">
      <c r="J195" s="45"/>
    </row>
    <row r="196" spans="10:10" x14ac:dyDescent="0.5">
      <c r="J196" s="45"/>
    </row>
    <row r="197" spans="10:10" x14ac:dyDescent="0.5">
      <c r="J197" s="45"/>
    </row>
    <row r="198" spans="10:10" x14ac:dyDescent="0.5">
      <c r="J198" s="45"/>
    </row>
    <row r="199" spans="10:10" x14ac:dyDescent="0.5">
      <c r="J199" s="45"/>
    </row>
    <row r="200" spans="10:10" x14ac:dyDescent="0.5">
      <c r="J200" s="45"/>
    </row>
  </sheetData>
  <mergeCells count="140">
    <mergeCell ref="A1:H1"/>
    <mergeCell ref="A2:H2"/>
    <mergeCell ref="A4:A5"/>
    <mergeCell ref="B4:B5"/>
    <mergeCell ref="D4:D5"/>
    <mergeCell ref="F4:G5"/>
    <mergeCell ref="F12:G12"/>
    <mergeCell ref="F13:G13"/>
    <mergeCell ref="F14:G14"/>
    <mergeCell ref="F15:G15"/>
    <mergeCell ref="F16:G16"/>
    <mergeCell ref="F17:G17"/>
    <mergeCell ref="F6:G6"/>
    <mergeCell ref="F7:G7"/>
    <mergeCell ref="F8:G8"/>
    <mergeCell ref="F9:G9"/>
    <mergeCell ref="F10:G10"/>
    <mergeCell ref="F11:G11"/>
    <mergeCell ref="F25:G25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A37:A38"/>
    <mergeCell ref="B37:B38"/>
    <mergeCell ref="D37:D38"/>
    <mergeCell ref="F37:G38"/>
    <mergeCell ref="F39:G39"/>
    <mergeCell ref="F40:G40"/>
    <mergeCell ref="F31:G31"/>
    <mergeCell ref="F32:G32"/>
    <mergeCell ref="A33:C33"/>
    <mergeCell ref="F33:G33"/>
    <mergeCell ref="A34:H34"/>
    <mergeCell ref="A35:H35"/>
    <mergeCell ref="F47:G47"/>
    <mergeCell ref="F48:G48"/>
    <mergeCell ref="F49:G49"/>
    <mergeCell ref="F50:G50"/>
    <mergeCell ref="F51:G51"/>
    <mergeCell ref="F52:G52"/>
    <mergeCell ref="F41:G41"/>
    <mergeCell ref="F42:G42"/>
    <mergeCell ref="F43:G43"/>
    <mergeCell ref="F44:G44"/>
    <mergeCell ref="F45:G45"/>
    <mergeCell ref="F46:G46"/>
    <mergeCell ref="A67:H67"/>
    <mergeCell ref="A68:H68"/>
    <mergeCell ref="A70:A71"/>
    <mergeCell ref="B70:B71"/>
    <mergeCell ref="D70:D71"/>
    <mergeCell ref="F70:G71"/>
    <mergeCell ref="F59:G59"/>
    <mergeCell ref="F60:G60"/>
    <mergeCell ref="F61:G61"/>
    <mergeCell ref="F62:G62"/>
    <mergeCell ref="F64:G64"/>
    <mergeCell ref="A66:C66"/>
    <mergeCell ref="F66:G66"/>
    <mergeCell ref="F78:G78"/>
    <mergeCell ref="F79:G79"/>
    <mergeCell ref="F80:G80"/>
    <mergeCell ref="F81:G81"/>
    <mergeCell ref="A82:C82"/>
    <mergeCell ref="F82:G82"/>
    <mergeCell ref="F72:G72"/>
    <mergeCell ref="F73:G73"/>
    <mergeCell ref="F74:G74"/>
    <mergeCell ref="F75:G75"/>
    <mergeCell ref="F76:G76"/>
    <mergeCell ref="F77:G77"/>
    <mergeCell ref="F89:G89"/>
    <mergeCell ref="F90:G90"/>
    <mergeCell ref="F91:G91"/>
    <mergeCell ref="F92:G92"/>
    <mergeCell ref="F93:G93"/>
    <mergeCell ref="F94:G94"/>
    <mergeCell ref="A84:H84"/>
    <mergeCell ref="A85:H85"/>
    <mergeCell ref="A87:A88"/>
    <mergeCell ref="B87:B88"/>
    <mergeCell ref="D87:D88"/>
    <mergeCell ref="F87:G88"/>
    <mergeCell ref="A100:H100"/>
    <mergeCell ref="A101:H101"/>
    <mergeCell ref="A103:A104"/>
    <mergeCell ref="B103:B104"/>
    <mergeCell ref="D103:D104"/>
    <mergeCell ref="F103:G104"/>
    <mergeCell ref="F95:G95"/>
    <mergeCell ref="F96:G96"/>
    <mergeCell ref="F97:G97"/>
    <mergeCell ref="F98:G98"/>
    <mergeCell ref="A99:C99"/>
    <mergeCell ref="F99:G99"/>
    <mergeCell ref="A116:H116"/>
    <mergeCell ref="A118:A119"/>
    <mergeCell ref="B118:B119"/>
    <mergeCell ref="D118:D119"/>
    <mergeCell ref="F118:G119"/>
    <mergeCell ref="F120:G120"/>
    <mergeCell ref="F105:G105"/>
    <mergeCell ref="F110:G110"/>
    <mergeCell ref="F112:G112"/>
    <mergeCell ref="A113:C113"/>
    <mergeCell ref="F113:G113"/>
    <mergeCell ref="A115:H115"/>
    <mergeCell ref="A133:H133"/>
    <mergeCell ref="A134:H134"/>
    <mergeCell ref="A136:A137"/>
    <mergeCell ref="B136:B137"/>
    <mergeCell ref="D136:D137"/>
    <mergeCell ref="F136:G137"/>
    <mergeCell ref="F121:G121"/>
    <mergeCell ref="F122:G122"/>
    <mergeCell ref="F123:G123"/>
    <mergeCell ref="F124:G124"/>
    <mergeCell ref="F131:G131"/>
    <mergeCell ref="A132:C132"/>
    <mergeCell ref="F132:G132"/>
    <mergeCell ref="A150:C150"/>
    <mergeCell ref="F150:G150"/>
    <mergeCell ref="F144:G144"/>
    <mergeCell ref="F145:G145"/>
    <mergeCell ref="F146:G146"/>
    <mergeCell ref="F147:G147"/>
    <mergeCell ref="F148:G148"/>
    <mergeCell ref="F149:G149"/>
    <mergeCell ref="F138:G138"/>
    <mergeCell ref="F139:G139"/>
    <mergeCell ref="F140:G140"/>
    <mergeCell ref="F141:G141"/>
    <mergeCell ref="F142:G142"/>
    <mergeCell ref="F143:G143"/>
  </mergeCells>
  <pageMargins left="0.28000000000000003" right="0.15748031496062992" top="0.51181102362204722" bottom="0.27559055118110237" header="0.43307086614173229" footer="0.1574803149606299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opLeftCell="A128" zoomScaleNormal="100" workbookViewId="0">
      <selection activeCell="I144" sqref="I144"/>
    </sheetView>
  </sheetViews>
  <sheetFormatPr defaultColWidth="28" defaultRowHeight="23.25" x14ac:dyDescent="0.5"/>
  <cols>
    <col min="1" max="1" width="7" style="23" customWidth="1"/>
    <col min="2" max="2" width="19.875" style="23" customWidth="1"/>
    <col min="3" max="3" width="12" style="23" customWidth="1"/>
    <col min="4" max="4" width="10.625" style="24" customWidth="1"/>
    <col min="5" max="5" width="11.875" style="24" customWidth="1"/>
    <col min="6" max="6" width="11.875" style="24" bestFit="1" customWidth="1"/>
    <col min="7" max="7" width="12" style="23" customWidth="1"/>
    <col min="8" max="8" width="7" style="23" customWidth="1"/>
    <col min="9" max="16384" width="28" style="23"/>
  </cols>
  <sheetData>
    <row r="1" spans="1:8" ht="26.25" x14ac:dyDescent="0.55000000000000004">
      <c r="A1" s="379" t="s">
        <v>424</v>
      </c>
      <c r="B1" s="379"/>
      <c r="C1" s="379"/>
      <c r="D1" s="379"/>
      <c r="E1" s="379"/>
      <c r="F1" s="379"/>
      <c r="G1" s="379"/>
      <c r="H1" s="379"/>
    </row>
    <row r="2" spans="1:8" ht="26.25" x14ac:dyDescent="0.55000000000000004">
      <c r="A2" s="379" t="s">
        <v>0</v>
      </c>
      <c r="B2" s="379"/>
      <c r="C2" s="379"/>
      <c r="D2" s="379"/>
      <c r="E2" s="379"/>
      <c r="F2" s="379"/>
      <c r="G2" s="379"/>
      <c r="H2" s="379"/>
    </row>
    <row r="4" spans="1:8" x14ac:dyDescent="0.5">
      <c r="A4" s="389" t="s">
        <v>1</v>
      </c>
      <c r="B4" s="389" t="s">
        <v>2</v>
      </c>
      <c r="C4" s="389" t="s">
        <v>90</v>
      </c>
      <c r="D4" s="390" t="s">
        <v>5</v>
      </c>
      <c r="E4" s="419" t="s">
        <v>425</v>
      </c>
      <c r="F4" s="344" t="s">
        <v>6</v>
      </c>
      <c r="G4" s="392" t="s">
        <v>91</v>
      </c>
      <c r="H4" s="421"/>
    </row>
    <row r="5" spans="1:8" x14ac:dyDescent="0.5">
      <c r="A5" s="389"/>
      <c r="B5" s="389"/>
      <c r="C5" s="389"/>
      <c r="D5" s="391"/>
      <c r="E5" s="372"/>
      <c r="F5" s="345" t="s">
        <v>8</v>
      </c>
      <c r="G5" s="422"/>
      <c r="H5" s="423"/>
    </row>
    <row r="6" spans="1:8" x14ac:dyDescent="0.5">
      <c r="A6" s="348">
        <v>1</v>
      </c>
      <c r="B6" s="30" t="s">
        <v>9</v>
      </c>
      <c r="C6" s="348" t="s">
        <v>837</v>
      </c>
      <c r="D6" s="6">
        <v>400</v>
      </c>
      <c r="E6" s="51" t="s">
        <v>724</v>
      </c>
      <c r="F6" s="51" t="s">
        <v>838</v>
      </c>
      <c r="G6" s="387" t="s">
        <v>125</v>
      </c>
      <c r="H6" s="388"/>
    </row>
    <row r="7" spans="1:8" x14ac:dyDescent="0.5">
      <c r="A7" s="348">
        <v>2</v>
      </c>
      <c r="B7" s="30" t="s">
        <v>147</v>
      </c>
      <c r="C7" s="348">
        <v>145</v>
      </c>
      <c r="D7" s="6">
        <v>1008</v>
      </c>
      <c r="E7" s="51" t="s">
        <v>532</v>
      </c>
      <c r="F7" s="51" t="s">
        <v>689</v>
      </c>
      <c r="G7" s="387" t="s">
        <v>125</v>
      </c>
      <c r="H7" s="388"/>
    </row>
    <row r="8" spans="1:8" x14ac:dyDescent="0.5">
      <c r="A8" s="348">
        <v>3</v>
      </c>
      <c r="B8" s="30" t="s">
        <v>216</v>
      </c>
      <c r="C8" s="348">
        <v>146</v>
      </c>
      <c r="D8" s="6">
        <v>2360</v>
      </c>
      <c r="E8" s="75">
        <v>0.17741935483870969</v>
      </c>
      <c r="F8" s="51" t="s">
        <v>482</v>
      </c>
      <c r="G8" s="387" t="s">
        <v>125</v>
      </c>
      <c r="H8" s="388"/>
    </row>
    <row r="9" spans="1:8" x14ac:dyDescent="0.5">
      <c r="A9" s="348">
        <v>4</v>
      </c>
      <c r="B9" s="30" t="s">
        <v>196</v>
      </c>
      <c r="C9" s="348">
        <v>64</v>
      </c>
      <c r="D9" s="6">
        <v>720</v>
      </c>
      <c r="E9" s="51" t="s">
        <v>635</v>
      </c>
      <c r="F9" s="51" t="s">
        <v>529</v>
      </c>
      <c r="G9" s="387" t="s">
        <v>125</v>
      </c>
      <c r="H9" s="388"/>
    </row>
    <row r="10" spans="1:8" x14ac:dyDescent="0.5">
      <c r="A10" s="348">
        <v>5</v>
      </c>
      <c r="B10" s="30" t="s">
        <v>194</v>
      </c>
      <c r="C10" s="348" t="s">
        <v>195</v>
      </c>
      <c r="D10" s="6">
        <v>200</v>
      </c>
      <c r="E10" s="51" t="s">
        <v>510</v>
      </c>
      <c r="F10" s="51" t="s">
        <v>636</v>
      </c>
      <c r="G10" s="387" t="s">
        <v>125</v>
      </c>
      <c r="H10" s="388"/>
    </row>
    <row r="11" spans="1:8" x14ac:dyDescent="0.5">
      <c r="A11" s="348">
        <v>6</v>
      </c>
      <c r="B11" s="30" t="s">
        <v>190</v>
      </c>
      <c r="C11" s="348" t="s">
        <v>191</v>
      </c>
      <c r="D11" s="6">
        <v>520</v>
      </c>
      <c r="E11" s="51" t="s">
        <v>549</v>
      </c>
      <c r="F11" s="51" t="s">
        <v>690</v>
      </c>
      <c r="G11" s="387" t="s">
        <v>125</v>
      </c>
      <c r="H11" s="388"/>
    </row>
    <row r="12" spans="1:8" x14ac:dyDescent="0.5">
      <c r="A12" s="348">
        <v>7</v>
      </c>
      <c r="B12" s="30" t="s">
        <v>189</v>
      </c>
      <c r="C12" s="348">
        <v>168</v>
      </c>
      <c r="D12" s="6">
        <v>400</v>
      </c>
      <c r="E12" s="51" t="s">
        <v>568</v>
      </c>
      <c r="F12" s="51" t="s">
        <v>576</v>
      </c>
      <c r="G12" s="387" t="s">
        <v>129</v>
      </c>
      <c r="H12" s="388"/>
    </row>
    <row r="13" spans="1:8" x14ac:dyDescent="0.5">
      <c r="A13" s="348">
        <v>8</v>
      </c>
      <c r="B13" s="30" t="s">
        <v>183</v>
      </c>
      <c r="C13" s="348" t="s">
        <v>184</v>
      </c>
      <c r="D13" s="6">
        <v>3500</v>
      </c>
      <c r="E13" s="51" t="s">
        <v>543</v>
      </c>
      <c r="F13" s="51" t="s">
        <v>637</v>
      </c>
      <c r="G13" s="387" t="s">
        <v>185</v>
      </c>
      <c r="H13" s="388"/>
    </row>
    <row r="14" spans="1:8" x14ac:dyDescent="0.5">
      <c r="A14" s="348">
        <v>9</v>
      </c>
      <c r="B14" s="30" t="s">
        <v>236</v>
      </c>
      <c r="C14" s="348">
        <v>50</v>
      </c>
      <c r="D14" s="6">
        <v>630</v>
      </c>
      <c r="E14" s="51" t="s">
        <v>800</v>
      </c>
      <c r="F14" s="51" t="s">
        <v>801</v>
      </c>
      <c r="G14" s="387" t="s">
        <v>125</v>
      </c>
      <c r="H14" s="388"/>
    </row>
    <row r="15" spans="1:8" x14ac:dyDescent="0.5">
      <c r="A15" s="348">
        <v>10</v>
      </c>
      <c r="B15" s="30" t="s">
        <v>285</v>
      </c>
      <c r="C15" s="348" t="s">
        <v>315</v>
      </c>
      <c r="D15" s="6">
        <v>400</v>
      </c>
      <c r="E15" s="51" t="s">
        <v>565</v>
      </c>
      <c r="F15" s="51" t="s">
        <v>754</v>
      </c>
      <c r="G15" s="387" t="s">
        <v>316</v>
      </c>
      <c r="H15" s="388"/>
    </row>
    <row r="16" spans="1:8" x14ac:dyDescent="0.5">
      <c r="A16" s="348">
        <v>11</v>
      </c>
      <c r="B16" s="30" t="s">
        <v>638</v>
      </c>
      <c r="C16" s="348" t="s">
        <v>639</v>
      </c>
      <c r="D16" s="31">
        <v>480</v>
      </c>
      <c r="E16" s="75">
        <v>0.33870967741935482</v>
      </c>
      <c r="F16" s="51" t="s">
        <v>640</v>
      </c>
      <c r="G16" s="387" t="s">
        <v>125</v>
      </c>
      <c r="H16" s="388"/>
    </row>
    <row r="17" spans="1:8" x14ac:dyDescent="0.5">
      <c r="A17" s="348">
        <v>12</v>
      </c>
      <c r="B17" s="35" t="s">
        <v>686</v>
      </c>
      <c r="C17" s="348" t="s">
        <v>687</v>
      </c>
      <c r="D17" s="36">
        <v>240</v>
      </c>
      <c r="E17" s="75">
        <v>0.66129032258064513</v>
      </c>
      <c r="F17" s="75" t="s">
        <v>688</v>
      </c>
      <c r="G17" s="387" t="s">
        <v>125</v>
      </c>
      <c r="H17" s="388"/>
    </row>
    <row r="18" spans="1:8" x14ac:dyDescent="0.5">
      <c r="A18" s="348"/>
      <c r="B18" s="35"/>
      <c r="C18" s="348"/>
      <c r="D18" s="36"/>
      <c r="E18" s="36"/>
      <c r="F18" s="75"/>
      <c r="G18" s="387"/>
      <c r="H18" s="388"/>
    </row>
    <row r="19" spans="1:8" x14ac:dyDescent="0.5">
      <c r="A19" s="35"/>
      <c r="B19" s="35"/>
      <c r="C19" s="35"/>
      <c r="D19" s="36"/>
      <c r="E19" s="36"/>
      <c r="F19" s="36"/>
      <c r="G19" s="387"/>
      <c r="H19" s="388"/>
    </row>
    <row r="20" spans="1:8" x14ac:dyDescent="0.5">
      <c r="A20" s="348"/>
      <c r="B20" s="30"/>
      <c r="C20" s="348"/>
      <c r="D20" s="31"/>
      <c r="E20" s="31"/>
      <c r="F20" s="31"/>
      <c r="G20" s="387"/>
      <c r="H20" s="388"/>
    </row>
    <row r="21" spans="1:8" x14ac:dyDescent="0.5">
      <c r="A21" s="348"/>
      <c r="B21" s="30"/>
      <c r="C21" s="348"/>
      <c r="D21" s="31"/>
      <c r="E21" s="31"/>
      <c r="F21" s="31"/>
      <c r="G21" s="387"/>
      <c r="H21" s="388"/>
    </row>
    <row r="22" spans="1:8" x14ac:dyDescent="0.5">
      <c r="A22" s="348"/>
      <c r="B22" s="30"/>
      <c r="C22" s="348"/>
      <c r="D22" s="31"/>
      <c r="E22" s="31"/>
      <c r="F22" s="31"/>
      <c r="G22" s="387"/>
      <c r="H22" s="388"/>
    </row>
    <row r="23" spans="1:8" x14ac:dyDescent="0.5">
      <c r="A23" s="348"/>
      <c r="B23" s="30"/>
      <c r="C23" s="348"/>
      <c r="D23" s="31"/>
      <c r="E23" s="31"/>
      <c r="F23" s="31"/>
      <c r="G23" s="387"/>
      <c r="H23" s="388"/>
    </row>
    <row r="24" spans="1:8" x14ac:dyDescent="0.5">
      <c r="A24" s="348"/>
      <c r="B24" s="30"/>
      <c r="C24" s="348"/>
      <c r="D24" s="31"/>
      <c r="E24" s="31"/>
      <c r="F24" s="31"/>
      <c r="G24" s="387"/>
      <c r="H24" s="388"/>
    </row>
    <row r="25" spans="1:8" x14ac:dyDescent="0.5">
      <c r="A25" s="348"/>
      <c r="B25" s="30"/>
      <c r="C25" s="348"/>
      <c r="D25" s="31"/>
      <c r="E25" s="31"/>
      <c r="F25" s="31"/>
      <c r="G25" s="387"/>
      <c r="H25" s="388"/>
    </row>
    <row r="26" spans="1:8" x14ac:dyDescent="0.5">
      <c r="A26" s="348"/>
      <c r="B26" s="30"/>
      <c r="C26" s="348"/>
      <c r="D26" s="31"/>
      <c r="E26" s="31"/>
      <c r="F26" s="31"/>
      <c r="G26" s="387"/>
      <c r="H26" s="388"/>
    </row>
    <row r="27" spans="1:8" x14ac:dyDescent="0.5">
      <c r="A27" s="348"/>
      <c r="B27" s="30"/>
      <c r="C27" s="348"/>
      <c r="D27" s="31"/>
      <c r="E27" s="31"/>
      <c r="F27" s="31"/>
      <c r="G27" s="387"/>
      <c r="H27" s="388"/>
    </row>
    <row r="28" spans="1:8" x14ac:dyDescent="0.5">
      <c r="A28" s="348"/>
      <c r="B28" s="30"/>
      <c r="C28" s="348"/>
      <c r="D28" s="31"/>
      <c r="E28" s="31"/>
      <c r="F28" s="31"/>
      <c r="G28" s="387"/>
      <c r="H28" s="388"/>
    </row>
    <row r="29" spans="1:8" x14ac:dyDescent="0.5">
      <c r="A29" s="348"/>
      <c r="B29" s="30"/>
      <c r="C29" s="348"/>
      <c r="D29" s="31"/>
      <c r="E29" s="31"/>
      <c r="F29" s="31"/>
      <c r="G29" s="387"/>
      <c r="H29" s="388"/>
    </row>
    <row r="30" spans="1:8" x14ac:dyDescent="0.5">
      <c r="A30" s="348"/>
      <c r="B30" s="30"/>
      <c r="C30" s="348"/>
      <c r="D30" s="31"/>
      <c r="E30" s="31"/>
      <c r="F30" s="31"/>
      <c r="G30" s="387"/>
      <c r="H30" s="388"/>
    </row>
    <row r="31" spans="1:8" x14ac:dyDescent="0.5">
      <c r="A31" s="348"/>
      <c r="B31" s="30"/>
      <c r="C31" s="348"/>
      <c r="D31" s="31"/>
      <c r="E31" s="31"/>
      <c r="F31" s="31"/>
      <c r="G31" s="387"/>
      <c r="H31" s="388"/>
    </row>
    <row r="32" spans="1:8" x14ac:dyDescent="0.5">
      <c r="A32" s="348"/>
      <c r="B32" s="30"/>
      <c r="C32" s="348"/>
      <c r="D32" s="31"/>
      <c r="E32" s="31"/>
      <c r="F32" s="31"/>
      <c r="G32" s="387"/>
      <c r="H32" s="388"/>
    </row>
    <row r="33" spans="1:9" s="50" customFormat="1" ht="26.25" x14ac:dyDescent="0.55000000000000004">
      <c r="A33" s="384" t="s">
        <v>22</v>
      </c>
      <c r="B33" s="385"/>
      <c r="C33" s="386"/>
      <c r="D33" s="76">
        <f>SUM(D6:D32)</f>
        <v>10858</v>
      </c>
      <c r="E33" s="76"/>
      <c r="F33" s="76"/>
      <c r="G33" s="384"/>
      <c r="H33" s="386"/>
    </row>
    <row r="34" spans="1:9" ht="26.25" x14ac:dyDescent="0.55000000000000004">
      <c r="A34" s="379" t="s">
        <v>424</v>
      </c>
      <c r="B34" s="379"/>
      <c r="C34" s="379"/>
      <c r="D34" s="379"/>
      <c r="E34" s="379"/>
      <c r="F34" s="379"/>
      <c r="G34" s="379"/>
      <c r="H34" s="379"/>
    </row>
    <row r="35" spans="1:9" ht="26.25" x14ac:dyDescent="0.55000000000000004">
      <c r="A35" s="379" t="s">
        <v>23</v>
      </c>
      <c r="B35" s="379"/>
      <c r="C35" s="379"/>
      <c r="D35" s="379"/>
      <c r="E35" s="379"/>
      <c r="F35" s="379"/>
      <c r="G35" s="379"/>
      <c r="H35" s="379"/>
    </row>
    <row r="37" spans="1:9" x14ac:dyDescent="0.5">
      <c r="A37" s="389" t="s">
        <v>1</v>
      </c>
      <c r="B37" s="389" t="s">
        <v>2</v>
      </c>
      <c r="C37" s="389" t="s">
        <v>90</v>
      </c>
      <c r="D37" s="390" t="s">
        <v>5</v>
      </c>
      <c r="E37" s="419" t="s">
        <v>426</v>
      </c>
      <c r="F37" s="344" t="s">
        <v>6</v>
      </c>
      <c r="G37" s="392" t="s">
        <v>91</v>
      </c>
      <c r="H37" s="393"/>
    </row>
    <row r="38" spans="1:9" x14ac:dyDescent="0.5">
      <c r="A38" s="389"/>
      <c r="B38" s="389"/>
      <c r="C38" s="389"/>
      <c r="D38" s="391"/>
      <c r="E38" s="372"/>
      <c r="F38" s="345" t="s">
        <v>8</v>
      </c>
      <c r="G38" s="394"/>
      <c r="H38" s="395"/>
    </row>
    <row r="39" spans="1:9" x14ac:dyDescent="0.5">
      <c r="A39" s="348">
        <v>1</v>
      </c>
      <c r="B39" s="30" t="s">
        <v>126</v>
      </c>
      <c r="C39" s="348">
        <v>704</v>
      </c>
      <c r="D39" s="6">
        <v>200</v>
      </c>
      <c r="E39" s="51" t="s">
        <v>691</v>
      </c>
      <c r="F39" s="51" t="s">
        <v>654</v>
      </c>
      <c r="G39" s="387" t="s">
        <v>125</v>
      </c>
      <c r="H39" s="388"/>
    </row>
    <row r="40" spans="1:9" x14ac:dyDescent="0.5">
      <c r="A40" s="348">
        <v>2</v>
      </c>
      <c r="B40" s="30" t="s">
        <v>31</v>
      </c>
      <c r="C40" s="348">
        <v>732</v>
      </c>
      <c r="D40" s="6">
        <v>4800</v>
      </c>
      <c r="E40" s="51" t="s">
        <v>519</v>
      </c>
      <c r="F40" s="51" t="s">
        <v>542</v>
      </c>
      <c r="G40" s="387" t="s">
        <v>125</v>
      </c>
      <c r="H40" s="388"/>
      <c r="I40" s="69" t="e">
        <f>D39+D40+D41+D42+D43+D44+D45+D46+D47+D48+D49+D50+D51+D52+D53+D54+D55+D56+D57+D58+D59+D60+D61+D62+#REF!+D64+D65+D66+D67+D68+D69+D70+D71+D72+D73+D74+D75+D76+D77+D78+D79+D80+D81+D82+D83+D84+D85+D86+D87+D88+D89+D90</f>
        <v>#REF!</v>
      </c>
    </row>
    <row r="41" spans="1:9" x14ac:dyDescent="0.5">
      <c r="A41" s="348">
        <v>3</v>
      </c>
      <c r="B41" s="30" t="s">
        <v>128</v>
      </c>
      <c r="C41" s="348">
        <v>391</v>
      </c>
      <c r="D41" s="6">
        <v>324</v>
      </c>
      <c r="E41" s="51" t="s">
        <v>514</v>
      </c>
      <c r="F41" s="51" t="s">
        <v>492</v>
      </c>
      <c r="G41" s="387" t="s">
        <v>125</v>
      </c>
      <c r="H41" s="388"/>
    </row>
    <row r="42" spans="1:9" x14ac:dyDescent="0.5">
      <c r="A42" s="348">
        <v>4</v>
      </c>
      <c r="B42" s="30" t="s">
        <v>35</v>
      </c>
      <c r="C42" s="348">
        <v>646</v>
      </c>
      <c r="D42" s="6">
        <v>800</v>
      </c>
      <c r="E42" s="51" t="s">
        <v>460</v>
      </c>
      <c r="F42" s="51" t="s">
        <v>480</v>
      </c>
      <c r="G42" s="387" t="s">
        <v>129</v>
      </c>
      <c r="H42" s="388"/>
    </row>
    <row r="43" spans="1:9" x14ac:dyDescent="0.5">
      <c r="A43" s="348">
        <v>5</v>
      </c>
      <c r="B43" s="30" t="s">
        <v>132</v>
      </c>
      <c r="C43" s="348">
        <v>416</v>
      </c>
      <c r="D43" s="6">
        <v>800</v>
      </c>
      <c r="E43" s="75">
        <v>0.532258064516129</v>
      </c>
      <c r="F43" s="51" t="s">
        <v>501</v>
      </c>
      <c r="G43" s="387" t="s">
        <v>125</v>
      </c>
      <c r="H43" s="388"/>
    </row>
    <row r="44" spans="1:9" x14ac:dyDescent="0.5">
      <c r="A44" s="348">
        <v>6</v>
      </c>
      <c r="B44" s="30" t="s">
        <v>133</v>
      </c>
      <c r="C44" s="348">
        <v>555</v>
      </c>
      <c r="D44" s="6">
        <v>1040</v>
      </c>
      <c r="E44" s="75">
        <v>0.82258064516129037</v>
      </c>
      <c r="F44" s="51" t="s">
        <v>787</v>
      </c>
      <c r="G44" s="387" t="s">
        <v>215</v>
      </c>
      <c r="H44" s="388"/>
    </row>
    <row r="45" spans="1:9" x14ac:dyDescent="0.5">
      <c r="A45" s="348">
        <v>7</v>
      </c>
      <c r="B45" s="30" t="s">
        <v>48</v>
      </c>
      <c r="C45" s="348">
        <v>158</v>
      </c>
      <c r="D45" s="6">
        <v>1344</v>
      </c>
      <c r="E45" s="75">
        <v>0.40322580645161288</v>
      </c>
      <c r="F45" s="51" t="s">
        <v>560</v>
      </c>
      <c r="G45" s="387" t="s">
        <v>215</v>
      </c>
      <c r="H45" s="388"/>
    </row>
    <row r="46" spans="1:9" x14ac:dyDescent="0.5">
      <c r="A46" s="348">
        <v>8</v>
      </c>
      <c r="B46" s="30" t="s">
        <v>317</v>
      </c>
      <c r="C46" s="348">
        <v>916</v>
      </c>
      <c r="D46" s="6">
        <v>896</v>
      </c>
      <c r="E46" s="75">
        <v>0.30645161290322581</v>
      </c>
      <c r="F46" s="51" t="s">
        <v>548</v>
      </c>
      <c r="G46" s="387" t="s">
        <v>125</v>
      </c>
      <c r="H46" s="388"/>
    </row>
    <row r="47" spans="1:9" x14ac:dyDescent="0.5">
      <c r="A47" s="348"/>
      <c r="B47" s="30" t="s">
        <v>317</v>
      </c>
      <c r="C47" s="348">
        <v>316</v>
      </c>
      <c r="D47" s="6">
        <v>904</v>
      </c>
      <c r="E47" s="51" t="s">
        <v>641</v>
      </c>
      <c r="F47" s="51" t="s">
        <v>494</v>
      </c>
      <c r="G47" s="387" t="s">
        <v>125</v>
      </c>
      <c r="H47" s="388"/>
    </row>
    <row r="48" spans="1:9" x14ac:dyDescent="0.5">
      <c r="A48" s="348">
        <v>9</v>
      </c>
      <c r="B48" s="30" t="s">
        <v>139</v>
      </c>
      <c r="C48" s="348">
        <v>840</v>
      </c>
      <c r="D48" s="6">
        <v>200</v>
      </c>
      <c r="E48" s="51" t="s">
        <v>456</v>
      </c>
      <c r="F48" s="51" t="s">
        <v>642</v>
      </c>
      <c r="G48" s="387" t="s">
        <v>125</v>
      </c>
      <c r="H48" s="388"/>
    </row>
    <row r="49" spans="1:8" x14ac:dyDescent="0.5">
      <c r="A49" s="348">
        <v>10</v>
      </c>
      <c r="B49" s="30" t="s">
        <v>106</v>
      </c>
      <c r="C49" s="348">
        <v>181</v>
      </c>
      <c r="D49" s="6">
        <v>600</v>
      </c>
      <c r="E49" s="51" t="s">
        <v>530</v>
      </c>
      <c r="F49" s="51" t="s">
        <v>643</v>
      </c>
      <c r="G49" s="387" t="s">
        <v>125</v>
      </c>
      <c r="H49" s="388"/>
    </row>
    <row r="50" spans="1:8" x14ac:dyDescent="0.5">
      <c r="A50" s="348">
        <v>11</v>
      </c>
      <c r="B50" s="30" t="s">
        <v>144</v>
      </c>
      <c r="C50" s="348">
        <v>663</v>
      </c>
      <c r="D50" s="6">
        <v>1624</v>
      </c>
      <c r="E50" s="51" t="s">
        <v>506</v>
      </c>
      <c r="F50" s="51" t="s">
        <v>505</v>
      </c>
      <c r="G50" s="387" t="s">
        <v>217</v>
      </c>
      <c r="H50" s="388"/>
    </row>
    <row r="51" spans="1:8" x14ac:dyDescent="0.5">
      <c r="A51" s="348">
        <v>12</v>
      </c>
      <c r="B51" s="30" t="s">
        <v>367</v>
      </c>
      <c r="C51" s="348">
        <v>340</v>
      </c>
      <c r="D51" s="6">
        <v>200</v>
      </c>
      <c r="E51" s="75">
        <v>0.85483870967741937</v>
      </c>
      <c r="F51" s="51" t="s">
        <v>788</v>
      </c>
      <c r="G51" s="342" t="s">
        <v>125</v>
      </c>
      <c r="H51" s="343"/>
    </row>
    <row r="52" spans="1:8" x14ac:dyDescent="0.5">
      <c r="A52" s="348">
        <v>13</v>
      </c>
      <c r="B52" s="30" t="s">
        <v>214</v>
      </c>
      <c r="C52" s="348">
        <v>918</v>
      </c>
      <c r="D52" s="6">
        <v>2320</v>
      </c>
      <c r="E52" s="51" t="s">
        <v>483</v>
      </c>
      <c r="F52" s="51" t="s">
        <v>471</v>
      </c>
      <c r="G52" s="387" t="s">
        <v>215</v>
      </c>
      <c r="H52" s="388"/>
    </row>
    <row r="53" spans="1:8" x14ac:dyDescent="0.5">
      <c r="A53" s="348">
        <v>14</v>
      </c>
      <c r="B53" s="30" t="s">
        <v>213</v>
      </c>
      <c r="C53" s="348">
        <v>381</v>
      </c>
      <c r="D53" s="6">
        <v>200</v>
      </c>
      <c r="E53" s="51" t="s">
        <v>512</v>
      </c>
      <c r="F53" s="51" t="s">
        <v>644</v>
      </c>
      <c r="G53" s="342" t="s">
        <v>125</v>
      </c>
      <c r="H53" s="343"/>
    </row>
    <row r="54" spans="1:8" x14ac:dyDescent="0.5">
      <c r="A54" s="348">
        <v>15</v>
      </c>
      <c r="B54" s="30" t="s">
        <v>212</v>
      </c>
      <c r="C54" s="348">
        <v>630</v>
      </c>
      <c r="D54" s="6">
        <v>1313</v>
      </c>
      <c r="E54" s="51" t="s">
        <v>633</v>
      </c>
      <c r="F54" s="51" t="s">
        <v>869</v>
      </c>
      <c r="G54" s="387" t="s">
        <v>129</v>
      </c>
      <c r="H54" s="388"/>
    </row>
    <row r="55" spans="1:8" x14ac:dyDescent="0.5">
      <c r="A55" s="348">
        <v>16</v>
      </c>
      <c r="B55" s="30" t="s">
        <v>169</v>
      </c>
      <c r="C55" s="348">
        <v>693</v>
      </c>
      <c r="D55" s="6">
        <v>200</v>
      </c>
      <c r="E55" s="51" t="s">
        <v>592</v>
      </c>
      <c r="F55" s="51" t="s">
        <v>610</v>
      </c>
      <c r="G55" s="342" t="s">
        <v>125</v>
      </c>
      <c r="H55" s="343"/>
    </row>
    <row r="56" spans="1:8" x14ac:dyDescent="0.5">
      <c r="A56" s="348">
        <v>17</v>
      </c>
      <c r="B56" s="30" t="s">
        <v>318</v>
      </c>
      <c r="C56" s="348" t="s">
        <v>211</v>
      </c>
      <c r="D56" s="6">
        <v>200</v>
      </c>
      <c r="E56" s="51" t="s">
        <v>802</v>
      </c>
      <c r="F56" s="51" t="s">
        <v>803</v>
      </c>
      <c r="G56" s="342" t="s">
        <v>125</v>
      </c>
      <c r="H56" s="343"/>
    </row>
    <row r="57" spans="1:8" x14ac:dyDescent="0.5">
      <c r="A57" s="348">
        <v>18</v>
      </c>
      <c r="B57" s="30" t="s">
        <v>207</v>
      </c>
      <c r="C57" s="348" t="s">
        <v>208</v>
      </c>
      <c r="D57" s="6">
        <v>588</v>
      </c>
      <c r="E57" s="51" t="s">
        <v>692</v>
      </c>
      <c r="F57" s="51" t="s">
        <v>533</v>
      </c>
      <c r="G57" s="342" t="s">
        <v>125</v>
      </c>
      <c r="H57" s="343"/>
    </row>
    <row r="58" spans="1:8" x14ac:dyDescent="0.5">
      <c r="A58" s="348">
        <v>19</v>
      </c>
      <c r="B58" s="30" t="s">
        <v>205</v>
      </c>
      <c r="C58" s="348" t="s">
        <v>206</v>
      </c>
      <c r="D58" s="6">
        <v>200</v>
      </c>
      <c r="E58" s="51" t="s">
        <v>536</v>
      </c>
      <c r="F58" s="51" t="s">
        <v>497</v>
      </c>
      <c r="G58" s="342" t="s">
        <v>125</v>
      </c>
      <c r="H58" s="343"/>
    </row>
    <row r="59" spans="1:8" x14ac:dyDescent="0.5">
      <c r="A59" s="348">
        <v>20</v>
      </c>
      <c r="B59" s="30" t="s">
        <v>204</v>
      </c>
      <c r="C59" s="348">
        <v>262</v>
      </c>
      <c r="D59" s="6">
        <v>200</v>
      </c>
      <c r="E59" s="51" t="s">
        <v>541</v>
      </c>
      <c r="F59" s="51" t="s">
        <v>571</v>
      </c>
      <c r="G59" s="342" t="s">
        <v>125</v>
      </c>
      <c r="H59" s="343"/>
    </row>
    <row r="60" spans="1:8" x14ac:dyDescent="0.5">
      <c r="A60" s="348">
        <v>21</v>
      </c>
      <c r="B60" s="30" t="s">
        <v>153</v>
      </c>
      <c r="C60" s="348">
        <v>910</v>
      </c>
      <c r="D60" s="6">
        <v>200</v>
      </c>
      <c r="E60" s="51" t="s">
        <v>645</v>
      </c>
      <c r="F60" s="51" t="s">
        <v>646</v>
      </c>
      <c r="G60" s="342" t="s">
        <v>125</v>
      </c>
      <c r="H60" s="343"/>
    </row>
    <row r="61" spans="1:8" x14ac:dyDescent="0.5">
      <c r="A61" s="348">
        <v>22</v>
      </c>
      <c r="B61" s="30" t="s">
        <v>202</v>
      </c>
      <c r="C61" s="348" t="s">
        <v>203</v>
      </c>
      <c r="D61" s="6">
        <v>400</v>
      </c>
      <c r="E61" s="51" t="s">
        <v>594</v>
      </c>
      <c r="F61" s="51" t="s">
        <v>839</v>
      </c>
      <c r="G61" s="342" t="s">
        <v>125</v>
      </c>
      <c r="H61" s="343"/>
    </row>
    <row r="62" spans="1:8" x14ac:dyDescent="0.5">
      <c r="A62" s="348">
        <v>23</v>
      </c>
      <c r="B62" s="30" t="s">
        <v>200</v>
      </c>
      <c r="C62" s="348" t="s">
        <v>201</v>
      </c>
      <c r="D62" s="6">
        <v>880</v>
      </c>
      <c r="E62" s="51" t="s">
        <v>596</v>
      </c>
      <c r="F62" s="51" t="s">
        <v>606</v>
      </c>
      <c r="G62" s="342" t="s">
        <v>125</v>
      </c>
      <c r="H62" s="343"/>
    </row>
    <row r="63" spans="1:8" x14ac:dyDescent="0.5">
      <c r="A63" s="348">
        <v>25</v>
      </c>
      <c r="B63" s="30" t="s">
        <v>198</v>
      </c>
      <c r="C63" s="348" t="s">
        <v>199</v>
      </c>
      <c r="D63" s="6">
        <v>200</v>
      </c>
      <c r="E63" s="51" t="s">
        <v>870</v>
      </c>
      <c r="F63" s="51" t="s">
        <v>621</v>
      </c>
      <c r="G63" s="342" t="s">
        <v>125</v>
      </c>
      <c r="H63" s="343"/>
    </row>
    <row r="64" spans="1:8" x14ac:dyDescent="0.5">
      <c r="A64" s="348">
        <v>26</v>
      </c>
      <c r="B64" s="30" t="s">
        <v>104</v>
      </c>
      <c r="C64" s="348">
        <v>328</v>
      </c>
      <c r="D64" s="6">
        <v>200</v>
      </c>
      <c r="E64" s="51" t="s">
        <v>484</v>
      </c>
      <c r="F64" s="51" t="s">
        <v>485</v>
      </c>
      <c r="G64" s="396" t="s">
        <v>125</v>
      </c>
      <c r="H64" s="397"/>
    </row>
    <row r="65" spans="1:9" x14ac:dyDescent="0.5">
      <c r="A65" s="348">
        <v>27</v>
      </c>
      <c r="B65" s="30" t="s">
        <v>197</v>
      </c>
      <c r="C65" s="348">
        <v>42</v>
      </c>
      <c r="D65" s="6">
        <v>200</v>
      </c>
      <c r="E65" s="75">
        <v>0.91935483870967738</v>
      </c>
      <c r="F65" s="51" t="s">
        <v>725</v>
      </c>
      <c r="G65" s="396" t="s">
        <v>125</v>
      </c>
      <c r="H65" s="397"/>
    </row>
    <row r="66" spans="1:9" x14ac:dyDescent="0.5">
      <c r="A66" s="348">
        <v>28</v>
      </c>
      <c r="B66" s="30" t="s">
        <v>107</v>
      </c>
      <c r="C66" s="348">
        <v>252</v>
      </c>
      <c r="D66" s="6">
        <v>200</v>
      </c>
      <c r="E66" s="51" t="s">
        <v>464</v>
      </c>
      <c r="F66" s="51" t="s">
        <v>486</v>
      </c>
      <c r="G66" s="342" t="s">
        <v>125</v>
      </c>
      <c r="H66" s="343"/>
    </row>
    <row r="67" spans="1:9" x14ac:dyDescent="0.5">
      <c r="A67" s="348">
        <v>29</v>
      </c>
      <c r="B67" s="30" t="s">
        <v>187</v>
      </c>
      <c r="C67" s="348">
        <v>226</v>
      </c>
      <c r="D67" s="6">
        <v>600</v>
      </c>
      <c r="E67" s="51" t="s">
        <v>804</v>
      </c>
      <c r="F67" s="51" t="s">
        <v>509</v>
      </c>
      <c r="G67" s="396" t="s">
        <v>320</v>
      </c>
      <c r="H67" s="397"/>
    </row>
    <row r="68" spans="1:9" x14ac:dyDescent="0.5">
      <c r="A68" s="348">
        <v>30</v>
      </c>
      <c r="B68" s="30" t="s">
        <v>885</v>
      </c>
      <c r="C68" s="348">
        <v>125</v>
      </c>
      <c r="D68" s="6">
        <v>200</v>
      </c>
      <c r="E68" s="51" t="s">
        <v>609</v>
      </c>
      <c r="F68" s="288" t="s">
        <v>612</v>
      </c>
      <c r="G68" s="396" t="s">
        <v>125</v>
      </c>
      <c r="H68" s="397"/>
    </row>
    <row r="69" spans="1:9" x14ac:dyDescent="0.5">
      <c r="A69" s="348">
        <v>31</v>
      </c>
      <c r="B69" s="30" t="s">
        <v>886</v>
      </c>
      <c r="C69" s="348">
        <v>43</v>
      </c>
      <c r="D69" s="6">
        <v>212</v>
      </c>
      <c r="E69" s="51" t="s">
        <v>538</v>
      </c>
      <c r="F69" s="51" t="s">
        <v>537</v>
      </c>
      <c r="G69" s="396" t="s">
        <v>125</v>
      </c>
      <c r="H69" s="397"/>
    </row>
    <row r="70" spans="1:9" x14ac:dyDescent="0.5">
      <c r="A70" s="348">
        <v>32</v>
      </c>
      <c r="B70" s="30" t="s">
        <v>887</v>
      </c>
      <c r="C70" s="348">
        <v>39</v>
      </c>
      <c r="D70" s="6">
        <v>200</v>
      </c>
      <c r="E70" s="51" t="s">
        <v>496</v>
      </c>
      <c r="F70" s="51" t="s">
        <v>505</v>
      </c>
      <c r="G70" s="346" t="s">
        <v>125</v>
      </c>
      <c r="H70" s="347"/>
    </row>
    <row r="71" spans="1:9" x14ac:dyDescent="0.5">
      <c r="A71" s="348">
        <v>33</v>
      </c>
      <c r="B71" s="35" t="s">
        <v>888</v>
      </c>
      <c r="C71" s="348">
        <v>285</v>
      </c>
      <c r="D71" s="6">
        <v>200</v>
      </c>
      <c r="E71" s="246" t="s">
        <v>526</v>
      </c>
      <c r="F71" s="75" t="s">
        <v>566</v>
      </c>
      <c r="G71" s="346" t="s">
        <v>125</v>
      </c>
      <c r="H71" s="347"/>
    </row>
    <row r="72" spans="1:9" x14ac:dyDescent="0.5">
      <c r="A72" s="348">
        <v>34</v>
      </c>
      <c r="B72" s="30" t="s">
        <v>319</v>
      </c>
      <c r="C72" s="348">
        <v>310</v>
      </c>
      <c r="D72" s="6">
        <v>28332</v>
      </c>
      <c r="E72" s="51" t="s">
        <v>575</v>
      </c>
      <c r="F72" s="31" t="s">
        <v>889</v>
      </c>
      <c r="G72" s="396" t="s">
        <v>142</v>
      </c>
      <c r="H72" s="397"/>
      <c r="I72" s="23" t="s">
        <v>940</v>
      </c>
    </row>
    <row r="73" spans="1:9" x14ac:dyDescent="0.5">
      <c r="A73" s="348">
        <v>35</v>
      </c>
      <c r="B73" s="30" t="s">
        <v>890</v>
      </c>
      <c r="C73" s="348"/>
      <c r="D73" s="6">
        <v>1160</v>
      </c>
      <c r="E73" s="51" t="s">
        <v>891</v>
      </c>
      <c r="F73" s="51" t="s">
        <v>892</v>
      </c>
      <c r="G73" s="396" t="s">
        <v>142</v>
      </c>
      <c r="H73" s="397"/>
    </row>
    <row r="74" spans="1:9" x14ac:dyDescent="0.5">
      <c r="A74" s="348">
        <v>36</v>
      </c>
      <c r="B74" s="30" t="s">
        <v>893</v>
      </c>
      <c r="C74" s="348">
        <v>185</v>
      </c>
      <c r="D74" s="6">
        <v>200</v>
      </c>
      <c r="E74" s="51" t="s">
        <v>493</v>
      </c>
      <c r="F74" s="51" t="s">
        <v>894</v>
      </c>
      <c r="G74" s="346" t="s">
        <v>125</v>
      </c>
      <c r="H74" s="347"/>
    </row>
    <row r="75" spans="1:9" x14ac:dyDescent="0.5">
      <c r="A75" s="348">
        <v>37</v>
      </c>
      <c r="B75" s="30" t="s">
        <v>895</v>
      </c>
      <c r="C75" s="348">
        <v>898</v>
      </c>
      <c r="D75" s="6">
        <v>400</v>
      </c>
      <c r="E75" s="51" t="s">
        <v>896</v>
      </c>
      <c r="F75" s="51" t="s">
        <v>629</v>
      </c>
      <c r="G75" s="396" t="s">
        <v>125</v>
      </c>
      <c r="H75" s="397"/>
    </row>
    <row r="76" spans="1:9" x14ac:dyDescent="0.5">
      <c r="A76" s="348">
        <v>38</v>
      </c>
      <c r="B76" s="30" t="s">
        <v>897</v>
      </c>
      <c r="C76" s="348">
        <v>909</v>
      </c>
      <c r="D76" s="6">
        <v>800</v>
      </c>
      <c r="E76" s="51" t="s">
        <v>898</v>
      </c>
      <c r="F76" s="51" t="s">
        <v>810</v>
      </c>
      <c r="G76" s="396" t="s">
        <v>320</v>
      </c>
      <c r="H76" s="397"/>
    </row>
    <row r="77" spans="1:9" x14ac:dyDescent="0.5">
      <c r="A77" s="348">
        <v>39</v>
      </c>
      <c r="B77" s="30" t="s">
        <v>899</v>
      </c>
      <c r="C77" s="348">
        <v>310</v>
      </c>
      <c r="D77" s="6">
        <v>300</v>
      </c>
      <c r="E77" s="51" t="s">
        <v>570</v>
      </c>
      <c r="F77" s="51" t="s">
        <v>900</v>
      </c>
      <c r="G77" s="346" t="s">
        <v>125</v>
      </c>
      <c r="H77" s="347"/>
    </row>
    <row r="78" spans="1:9" x14ac:dyDescent="0.5">
      <c r="A78" s="348">
        <v>40</v>
      </c>
      <c r="B78" s="30" t="s">
        <v>901</v>
      </c>
      <c r="C78" s="348">
        <v>929</v>
      </c>
      <c r="D78" s="6">
        <v>1453</v>
      </c>
      <c r="E78" s="51" t="s">
        <v>902</v>
      </c>
      <c r="F78" s="51" t="s">
        <v>539</v>
      </c>
      <c r="G78" s="396" t="s">
        <v>903</v>
      </c>
      <c r="H78" s="397"/>
    </row>
    <row r="79" spans="1:9" x14ac:dyDescent="0.5">
      <c r="A79" s="348">
        <v>41</v>
      </c>
      <c r="B79" s="35" t="s">
        <v>904</v>
      </c>
      <c r="C79" s="348">
        <v>225</v>
      </c>
      <c r="D79" s="6">
        <v>3360</v>
      </c>
      <c r="E79" s="51" t="s">
        <v>611</v>
      </c>
      <c r="F79" s="51" t="s">
        <v>623</v>
      </c>
      <c r="G79" s="396" t="s">
        <v>320</v>
      </c>
      <c r="H79" s="397"/>
    </row>
    <row r="80" spans="1:9" x14ac:dyDescent="0.5">
      <c r="A80" s="348">
        <v>42</v>
      </c>
      <c r="B80" s="30" t="s">
        <v>905</v>
      </c>
      <c r="C80" s="348" t="s">
        <v>135</v>
      </c>
      <c r="D80" s="6">
        <v>200</v>
      </c>
      <c r="E80" s="51" t="s">
        <v>502</v>
      </c>
      <c r="F80" s="51" t="s">
        <v>906</v>
      </c>
      <c r="G80" s="396" t="s">
        <v>125</v>
      </c>
      <c r="H80" s="397"/>
    </row>
    <row r="81" spans="1:8" x14ac:dyDescent="0.5">
      <c r="A81" s="348">
        <v>43</v>
      </c>
      <c r="B81" s="30" t="s">
        <v>367</v>
      </c>
      <c r="C81" s="348">
        <v>340</v>
      </c>
      <c r="D81" s="6">
        <v>456</v>
      </c>
      <c r="E81" s="51" t="s">
        <v>579</v>
      </c>
      <c r="F81" s="51" t="s">
        <v>584</v>
      </c>
      <c r="G81" s="396" t="s">
        <v>142</v>
      </c>
      <c r="H81" s="397"/>
    </row>
    <row r="82" spans="1:8" x14ac:dyDescent="0.5">
      <c r="A82" s="348">
        <v>44</v>
      </c>
      <c r="B82" s="30" t="s">
        <v>907</v>
      </c>
      <c r="C82" s="348">
        <v>165</v>
      </c>
      <c r="D82" s="6">
        <v>1760</v>
      </c>
      <c r="E82" s="51" t="s">
        <v>514</v>
      </c>
      <c r="F82" s="288" t="s">
        <v>595</v>
      </c>
      <c r="G82" s="396" t="s">
        <v>142</v>
      </c>
      <c r="H82" s="397"/>
    </row>
    <row r="83" spans="1:8" x14ac:dyDescent="0.5">
      <c r="A83" s="348">
        <v>45</v>
      </c>
      <c r="B83" s="30" t="s">
        <v>908</v>
      </c>
      <c r="C83" s="348"/>
      <c r="D83" s="6">
        <v>21052</v>
      </c>
      <c r="E83" s="51" t="s">
        <v>909</v>
      </c>
      <c r="F83" s="51" t="s">
        <v>678</v>
      </c>
      <c r="G83" s="396" t="s">
        <v>910</v>
      </c>
      <c r="H83" s="397"/>
    </row>
    <row r="84" spans="1:8" x14ac:dyDescent="0.5">
      <c r="A84" s="348">
        <v>46</v>
      </c>
      <c r="B84" s="30" t="s">
        <v>911</v>
      </c>
      <c r="C84" s="348">
        <v>173</v>
      </c>
      <c r="D84" s="6">
        <v>216</v>
      </c>
      <c r="E84" s="51" t="s">
        <v>472</v>
      </c>
      <c r="F84" s="75" t="s">
        <v>503</v>
      </c>
      <c r="G84" s="342" t="s">
        <v>125</v>
      </c>
      <c r="H84" s="343"/>
    </row>
    <row r="85" spans="1:8" x14ac:dyDescent="0.5">
      <c r="A85" s="348">
        <v>47</v>
      </c>
      <c r="B85" s="30" t="s">
        <v>912</v>
      </c>
      <c r="C85" s="348">
        <v>987</v>
      </c>
      <c r="D85" s="6">
        <v>1800</v>
      </c>
      <c r="E85" s="51" t="s">
        <v>913</v>
      </c>
      <c r="F85" s="75" t="s">
        <v>914</v>
      </c>
      <c r="G85" s="396" t="s">
        <v>915</v>
      </c>
      <c r="H85" s="397"/>
    </row>
    <row r="86" spans="1:8" x14ac:dyDescent="0.5">
      <c r="A86" s="348">
        <v>48</v>
      </c>
      <c r="B86" s="30" t="s">
        <v>916</v>
      </c>
      <c r="C86" s="348"/>
      <c r="D86" s="6">
        <v>400</v>
      </c>
      <c r="E86" s="51" t="s">
        <v>917</v>
      </c>
      <c r="F86" s="75" t="s">
        <v>660</v>
      </c>
      <c r="G86" s="396" t="s">
        <v>125</v>
      </c>
      <c r="H86" s="397"/>
    </row>
    <row r="87" spans="1:8" x14ac:dyDescent="0.5">
      <c r="A87" s="348">
        <v>49</v>
      </c>
      <c r="B87" s="30" t="s">
        <v>912</v>
      </c>
      <c r="C87" s="348">
        <v>987</v>
      </c>
      <c r="D87" s="6">
        <v>3600</v>
      </c>
      <c r="E87" s="51" t="s">
        <v>913</v>
      </c>
      <c r="F87" s="75" t="s">
        <v>660</v>
      </c>
      <c r="G87" s="346" t="s">
        <v>915</v>
      </c>
      <c r="H87" s="347"/>
    </row>
    <row r="88" spans="1:8" x14ac:dyDescent="0.5">
      <c r="A88" s="348">
        <v>50</v>
      </c>
      <c r="B88" s="30" t="s">
        <v>918</v>
      </c>
      <c r="C88" s="348" t="s">
        <v>919</v>
      </c>
      <c r="D88" s="31">
        <v>23006</v>
      </c>
      <c r="E88" s="51" t="s">
        <v>545</v>
      </c>
      <c r="F88" s="75" t="s">
        <v>920</v>
      </c>
      <c r="G88" s="346" t="s">
        <v>921</v>
      </c>
      <c r="H88" s="347"/>
    </row>
    <row r="89" spans="1:8" x14ac:dyDescent="0.5">
      <c r="A89" s="348">
        <v>51</v>
      </c>
      <c r="B89" s="30" t="s">
        <v>924</v>
      </c>
      <c r="C89" s="348">
        <v>413</v>
      </c>
      <c r="D89" s="31">
        <v>200</v>
      </c>
      <c r="E89" s="51" t="s">
        <v>922</v>
      </c>
      <c r="F89" s="75" t="s">
        <v>923</v>
      </c>
      <c r="G89" s="342" t="s">
        <v>125</v>
      </c>
      <c r="H89" s="343"/>
    </row>
    <row r="90" spans="1:8" x14ac:dyDescent="0.5">
      <c r="A90" s="348">
        <v>52</v>
      </c>
      <c r="B90" s="30" t="s">
        <v>925</v>
      </c>
      <c r="C90" s="348" t="s">
        <v>926</v>
      </c>
      <c r="D90" s="31">
        <v>200</v>
      </c>
      <c r="E90" s="51" t="s">
        <v>927</v>
      </c>
      <c r="F90" s="75" t="s">
        <v>608</v>
      </c>
      <c r="G90" s="396" t="s">
        <v>928</v>
      </c>
      <c r="H90" s="397"/>
    </row>
    <row r="91" spans="1:8" x14ac:dyDescent="0.5">
      <c r="A91" s="348">
        <v>53</v>
      </c>
      <c r="B91" s="30" t="s">
        <v>929</v>
      </c>
      <c r="C91" s="348"/>
      <c r="D91" s="34">
        <v>580</v>
      </c>
      <c r="E91" s="51" t="s">
        <v>930</v>
      </c>
      <c r="F91" s="75" t="s">
        <v>931</v>
      </c>
      <c r="G91" s="251" t="s">
        <v>320</v>
      </c>
      <c r="H91" s="252"/>
    </row>
    <row r="92" spans="1:8" x14ac:dyDescent="0.5">
      <c r="A92" s="348">
        <v>54</v>
      </c>
      <c r="B92" s="257" t="s">
        <v>932</v>
      </c>
      <c r="C92" s="348">
        <v>65</v>
      </c>
      <c r="D92" s="258">
        <v>580</v>
      </c>
      <c r="E92" s="51" t="s">
        <v>933</v>
      </c>
      <c r="F92" s="31" t="s">
        <v>934</v>
      </c>
      <c r="G92" s="346" t="s">
        <v>320</v>
      </c>
      <c r="H92" s="347"/>
    </row>
    <row r="93" spans="1:8" x14ac:dyDescent="0.5">
      <c r="A93" s="348">
        <v>55</v>
      </c>
      <c r="B93" s="30" t="s">
        <v>304</v>
      </c>
      <c r="C93" s="348">
        <v>979</v>
      </c>
      <c r="D93" s="6">
        <v>1600</v>
      </c>
      <c r="E93" s="246" t="s">
        <v>615</v>
      </c>
      <c r="F93" s="51" t="s">
        <v>935</v>
      </c>
      <c r="G93" s="346" t="s">
        <v>125</v>
      </c>
      <c r="H93" s="347"/>
    </row>
    <row r="94" spans="1:8" x14ac:dyDescent="0.5">
      <c r="A94" s="348">
        <v>56</v>
      </c>
      <c r="B94" s="30" t="s">
        <v>936</v>
      </c>
      <c r="C94" s="348">
        <v>182</v>
      </c>
      <c r="D94" s="291">
        <v>400</v>
      </c>
      <c r="E94" s="51" t="s">
        <v>937</v>
      </c>
      <c r="F94" s="247" t="s">
        <v>938</v>
      </c>
      <c r="G94" s="396" t="s">
        <v>125</v>
      </c>
      <c r="H94" s="397"/>
    </row>
    <row r="95" spans="1:8" x14ac:dyDescent="0.5">
      <c r="A95" s="348">
        <v>57</v>
      </c>
      <c r="B95" s="30" t="s">
        <v>939</v>
      </c>
      <c r="C95" s="348">
        <v>484</v>
      </c>
      <c r="D95" s="15">
        <v>1720</v>
      </c>
      <c r="E95" s="16" t="s">
        <v>624</v>
      </c>
      <c r="F95" s="6" t="s">
        <v>524</v>
      </c>
      <c r="G95" s="396" t="s">
        <v>125</v>
      </c>
      <c r="H95" s="397"/>
    </row>
    <row r="96" spans="1:8" x14ac:dyDescent="0.5">
      <c r="A96" s="348">
        <v>58</v>
      </c>
      <c r="B96" s="30" t="s">
        <v>962</v>
      </c>
      <c r="C96" s="348">
        <v>442</v>
      </c>
      <c r="D96" s="15">
        <v>2630</v>
      </c>
      <c r="E96" s="16" t="s">
        <v>963</v>
      </c>
      <c r="F96" s="6" t="s">
        <v>964</v>
      </c>
      <c r="G96" s="346" t="s">
        <v>965</v>
      </c>
      <c r="H96" s="347"/>
    </row>
    <row r="97" spans="1:8" x14ac:dyDescent="0.5">
      <c r="A97" s="348">
        <v>59</v>
      </c>
      <c r="B97" s="30" t="s">
        <v>966</v>
      </c>
      <c r="C97" s="348">
        <v>1004</v>
      </c>
      <c r="D97" s="15">
        <v>200</v>
      </c>
      <c r="E97" s="16" t="s">
        <v>967</v>
      </c>
      <c r="F97" s="6" t="s">
        <v>968</v>
      </c>
      <c r="G97" s="346" t="s">
        <v>969</v>
      </c>
      <c r="H97" s="347"/>
    </row>
    <row r="98" spans="1:8" x14ac:dyDescent="0.5">
      <c r="A98" s="348">
        <v>60</v>
      </c>
      <c r="B98" s="30" t="s">
        <v>970</v>
      </c>
      <c r="C98" s="348"/>
      <c r="D98" s="15">
        <v>3432</v>
      </c>
      <c r="E98" s="16" t="s">
        <v>971</v>
      </c>
      <c r="F98" s="6" t="s">
        <v>663</v>
      </c>
      <c r="G98" s="346" t="s">
        <v>928</v>
      </c>
      <c r="H98" s="347"/>
    </row>
    <row r="99" spans="1:8" ht="26.25" x14ac:dyDescent="0.55000000000000004">
      <c r="A99" s="420" t="s">
        <v>22</v>
      </c>
      <c r="B99" s="420"/>
      <c r="C99" s="420"/>
      <c r="D99" s="73">
        <f>SUM(D39:D98)</f>
        <v>122682</v>
      </c>
      <c r="E99" s="76"/>
      <c r="F99" s="76"/>
      <c r="G99" s="420"/>
      <c r="H99" s="420"/>
    </row>
    <row r="100" spans="1:8" s="50" customFormat="1" ht="26.25" x14ac:dyDescent="0.55000000000000004">
      <c r="A100" s="381" t="s">
        <v>424</v>
      </c>
      <c r="B100" s="381"/>
      <c r="C100" s="381"/>
      <c r="D100" s="381"/>
      <c r="E100" s="381"/>
      <c r="F100" s="381"/>
      <c r="G100" s="381"/>
      <c r="H100" s="381"/>
    </row>
    <row r="101" spans="1:8" ht="26.25" x14ac:dyDescent="0.55000000000000004">
      <c r="A101" s="379" t="s">
        <v>53</v>
      </c>
      <c r="B101" s="379"/>
      <c r="C101" s="379"/>
      <c r="D101" s="379"/>
      <c r="E101" s="379"/>
      <c r="F101" s="379"/>
      <c r="G101" s="379"/>
      <c r="H101" s="379"/>
    </row>
    <row r="103" spans="1:8" x14ac:dyDescent="0.5">
      <c r="A103" s="389" t="s">
        <v>1</v>
      </c>
      <c r="B103" s="389" t="s">
        <v>2</v>
      </c>
      <c r="C103" s="389" t="s">
        <v>90</v>
      </c>
      <c r="D103" s="390" t="s">
        <v>5</v>
      </c>
      <c r="E103" s="419" t="s">
        <v>425</v>
      </c>
      <c r="F103" s="344" t="s">
        <v>6</v>
      </c>
      <c r="G103" s="392" t="s">
        <v>91</v>
      </c>
      <c r="H103" s="393"/>
    </row>
    <row r="104" spans="1:8" x14ac:dyDescent="0.5">
      <c r="A104" s="389"/>
      <c r="B104" s="389"/>
      <c r="C104" s="389"/>
      <c r="D104" s="391"/>
      <c r="E104" s="372"/>
      <c r="F104" s="345" t="s">
        <v>8</v>
      </c>
      <c r="G104" s="394"/>
      <c r="H104" s="395"/>
    </row>
    <row r="105" spans="1:8" x14ac:dyDescent="0.5">
      <c r="A105" s="348">
        <v>1</v>
      </c>
      <c r="B105" s="30" t="s">
        <v>127</v>
      </c>
      <c r="C105" s="348">
        <v>55</v>
      </c>
      <c r="D105" s="6">
        <v>890</v>
      </c>
      <c r="E105" s="51" t="s">
        <v>487</v>
      </c>
      <c r="F105" s="51" t="s">
        <v>488</v>
      </c>
      <c r="G105" s="387" t="s">
        <v>125</v>
      </c>
      <c r="H105" s="388"/>
    </row>
    <row r="106" spans="1:8" x14ac:dyDescent="0.5">
      <c r="A106" s="348">
        <v>2</v>
      </c>
      <c r="B106" s="30" t="s">
        <v>143</v>
      </c>
      <c r="C106" s="348">
        <v>304</v>
      </c>
      <c r="D106" s="6">
        <v>200</v>
      </c>
      <c r="E106" s="246" t="s">
        <v>461</v>
      </c>
      <c r="F106" s="51" t="s">
        <v>475</v>
      </c>
      <c r="G106" s="387" t="s">
        <v>125</v>
      </c>
      <c r="H106" s="388"/>
    </row>
    <row r="107" spans="1:8" x14ac:dyDescent="0.5">
      <c r="A107" s="348">
        <v>3</v>
      </c>
      <c r="B107" s="30" t="s">
        <v>192</v>
      </c>
      <c r="C107" s="348">
        <v>179</v>
      </c>
      <c r="D107" s="14">
        <v>200</v>
      </c>
      <c r="E107" s="51" t="s">
        <v>454</v>
      </c>
      <c r="F107" s="247" t="s">
        <v>479</v>
      </c>
      <c r="G107" s="387" t="s">
        <v>125</v>
      </c>
      <c r="H107" s="388"/>
    </row>
    <row r="108" spans="1:8" x14ac:dyDescent="0.5">
      <c r="A108" s="348"/>
      <c r="B108" s="30"/>
      <c r="C108" s="348"/>
      <c r="D108" s="337"/>
      <c r="E108" s="51"/>
      <c r="F108" s="338"/>
      <c r="G108" s="342"/>
      <c r="H108" s="343"/>
    </row>
    <row r="109" spans="1:8" x14ac:dyDescent="0.5">
      <c r="A109" s="348"/>
      <c r="B109" s="30"/>
      <c r="C109" s="348"/>
      <c r="D109" s="292"/>
      <c r="E109" s="15"/>
      <c r="F109" s="293"/>
      <c r="G109" s="387"/>
      <c r="H109" s="388"/>
    </row>
    <row r="110" spans="1:8" x14ac:dyDescent="0.5">
      <c r="A110" s="348"/>
      <c r="B110" s="35"/>
      <c r="C110" s="348"/>
      <c r="D110" s="36"/>
      <c r="E110" s="36"/>
      <c r="F110" s="36"/>
      <c r="G110" s="387"/>
      <c r="H110" s="388"/>
    </row>
    <row r="111" spans="1:8" x14ac:dyDescent="0.5">
      <c r="A111" s="35"/>
      <c r="B111" s="35"/>
      <c r="C111" s="35"/>
      <c r="D111" s="36"/>
      <c r="E111" s="36"/>
      <c r="F111" s="36"/>
      <c r="G111" s="387"/>
      <c r="H111" s="388"/>
    </row>
    <row r="112" spans="1:8" x14ac:dyDescent="0.5">
      <c r="A112" s="348"/>
      <c r="B112" s="30"/>
      <c r="C112" s="348"/>
      <c r="D112" s="31"/>
      <c r="E112" s="31"/>
      <c r="F112" s="31"/>
      <c r="G112" s="387"/>
      <c r="H112" s="388"/>
    </row>
    <row r="113" spans="1:8" x14ac:dyDescent="0.5">
      <c r="A113" s="348"/>
      <c r="B113" s="30"/>
      <c r="C113" s="348"/>
      <c r="D113" s="31"/>
      <c r="E113" s="31"/>
      <c r="F113" s="31"/>
      <c r="G113" s="387"/>
      <c r="H113" s="388"/>
    </row>
    <row r="114" spans="1:8" x14ac:dyDescent="0.5">
      <c r="A114" s="348"/>
      <c r="B114" s="30"/>
      <c r="C114" s="348"/>
      <c r="D114" s="31"/>
      <c r="E114" s="31"/>
      <c r="F114" s="31"/>
      <c r="G114" s="387"/>
      <c r="H114" s="388"/>
    </row>
    <row r="115" spans="1:8" x14ac:dyDescent="0.5">
      <c r="A115" s="348"/>
      <c r="B115" s="30"/>
      <c r="C115" s="348"/>
      <c r="D115" s="34"/>
      <c r="E115" s="34"/>
      <c r="F115" s="34"/>
      <c r="G115" s="387"/>
      <c r="H115" s="388"/>
    </row>
    <row r="116" spans="1:8" x14ac:dyDescent="0.5">
      <c r="A116" s="348"/>
      <c r="B116" s="30"/>
      <c r="C116" s="348"/>
      <c r="D116" s="34"/>
      <c r="E116" s="34"/>
      <c r="F116" s="34"/>
      <c r="G116" s="342"/>
      <c r="H116" s="343"/>
    </row>
    <row r="117" spans="1:8" x14ac:dyDescent="0.5">
      <c r="A117" s="348"/>
      <c r="B117" s="30"/>
      <c r="C117" s="348"/>
      <c r="D117" s="34"/>
      <c r="E117" s="34"/>
      <c r="F117" s="34"/>
      <c r="G117" s="342"/>
      <c r="H117" s="343"/>
    </row>
    <row r="118" spans="1:8" x14ac:dyDescent="0.5">
      <c r="A118" s="348"/>
      <c r="B118" s="30"/>
      <c r="C118" s="348"/>
      <c r="D118" s="34"/>
      <c r="E118" s="34"/>
      <c r="F118" s="34"/>
      <c r="G118" s="342"/>
      <c r="H118" s="343"/>
    </row>
    <row r="119" spans="1:8" x14ac:dyDescent="0.5">
      <c r="A119" s="348"/>
      <c r="B119" s="30"/>
      <c r="C119" s="348"/>
      <c r="D119" s="34"/>
      <c r="E119" s="34"/>
      <c r="F119" s="34"/>
      <c r="G119" s="342"/>
      <c r="H119" s="343"/>
    </row>
    <row r="120" spans="1:8" x14ac:dyDescent="0.5">
      <c r="A120" s="348"/>
      <c r="B120" s="30"/>
      <c r="C120" s="348"/>
      <c r="D120" s="34"/>
      <c r="E120" s="34"/>
      <c r="F120" s="34"/>
      <c r="G120" s="342"/>
      <c r="H120" s="343"/>
    </row>
    <row r="121" spans="1:8" x14ac:dyDescent="0.5">
      <c r="A121" s="348"/>
      <c r="B121" s="30"/>
      <c r="C121" s="348"/>
      <c r="D121" s="34"/>
      <c r="E121" s="34"/>
      <c r="F121" s="34"/>
      <c r="G121" s="342"/>
      <c r="H121" s="343"/>
    </row>
    <row r="122" spans="1:8" x14ac:dyDescent="0.5">
      <c r="A122" s="348"/>
      <c r="B122" s="30"/>
      <c r="C122" s="348"/>
      <c r="D122" s="34"/>
      <c r="E122" s="34"/>
      <c r="F122" s="34"/>
      <c r="G122" s="342"/>
      <c r="H122" s="343"/>
    </row>
    <row r="123" spans="1:8" x14ac:dyDescent="0.5">
      <c r="A123" s="348"/>
      <c r="B123" s="30"/>
      <c r="C123" s="348"/>
      <c r="D123" s="34"/>
      <c r="E123" s="34"/>
      <c r="F123" s="34"/>
      <c r="G123" s="342"/>
      <c r="H123" s="343"/>
    </row>
    <row r="124" spans="1:8" x14ac:dyDescent="0.5">
      <c r="A124" s="348"/>
      <c r="B124" s="30"/>
      <c r="C124" s="348"/>
      <c r="D124" s="34"/>
      <c r="E124" s="34"/>
      <c r="F124" s="34"/>
      <c r="G124" s="342"/>
      <c r="H124" s="343"/>
    </row>
    <row r="125" spans="1:8" x14ac:dyDescent="0.5">
      <c r="A125" s="348"/>
      <c r="B125" s="30"/>
      <c r="C125" s="348"/>
      <c r="D125" s="34"/>
      <c r="E125" s="34"/>
      <c r="F125" s="34"/>
      <c r="G125" s="342"/>
      <c r="H125" s="343"/>
    </row>
    <row r="126" spans="1:8" x14ac:dyDescent="0.5">
      <c r="A126" s="348"/>
      <c r="B126" s="30"/>
      <c r="C126" s="348"/>
      <c r="D126" s="34"/>
      <c r="E126" s="34"/>
      <c r="F126" s="34"/>
      <c r="G126" s="342"/>
      <c r="H126" s="343"/>
    </row>
    <row r="127" spans="1:8" x14ac:dyDescent="0.5">
      <c r="A127" s="348"/>
      <c r="B127" s="30"/>
      <c r="C127" s="348"/>
      <c r="D127" s="34"/>
      <c r="E127" s="34"/>
      <c r="F127" s="34"/>
      <c r="G127" s="387"/>
      <c r="H127" s="388"/>
    </row>
    <row r="128" spans="1:8" x14ac:dyDescent="0.5">
      <c r="A128" s="348"/>
      <c r="B128" s="30"/>
      <c r="C128" s="348"/>
      <c r="D128" s="34"/>
      <c r="E128" s="34"/>
      <c r="F128" s="34"/>
      <c r="G128" s="342"/>
      <c r="H128" s="343"/>
    </row>
    <row r="129" spans="1:8" x14ac:dyDescent="0.5">
      <c r="A129" s="348"/>
      <c r="B129" s="30"/>
      <c r="C129" s="348"/>
      <c r="D129" s="34"/>
      <c r="E129" s="34"/>
      <c r="F129" s="34"/>
      <c r="G129" s="342"/>
      <c r="H129" s="343"/>
    </row>
    <row r="130" spans="1:8" x14ac:dyDescent="0.5">
      <c r="A130" s="348"/>
      <c r="B130" s="30"/>
      <c r="C130" s="348"/>
      <c r="D130" s="34"/>
      <c r="E130" s="34"/>
      <c r="F130" s="34"/>
      <c r="G130" s="387"/>
      <c r="H130" s="388"/>
    </row>
    <row r="131" spans="1:8" ht="26.25" x14ac:dyDescent="0.55000000000000004">
      <c r="A131" s="384" t="s">
        <v>22</v>
      </c>
      <c r="B131" s="385"/>
      <c r="C131" s="386"/>
      <c r="D131" s="76">
        <f>SUM(D105:D130)</f>
        <v>1290</v>
      </c>
      <c r="E131" s="76"/>
      <c r="F131" s="76"/>
      <c r="G131" s="384"/>
      <c r="H131" s="386"/>
    </row>
    <row r="132" spans="1:8" s="50" customFormat="1" ht="26.25" x14ac:dyDescent="0.55000000000000004">
      <c r="A132" s="379" t="s">
        <v>424</v>
      </c>
      <c r="B132" s="379"/>
      <c r="C132" s="379"/>
      <c r="D132" s="379"/>
      <c r="E132" s="379"/>
      <c r="F132" s="379"/>
      <c r="G132" s="379"/>
      <c r="H132" s="379"/>
    </row>
    <row r="133" spans="1:8" ht="26.25" x14ac:dyDescent="0.55000000000000004">
      <c r="A133" s="379" t="s">
        <v>92</v>
      </c>
      <c r="B133" s="379"/>
      <c r="C133" s="379"/>
      <c r="D133" s="379"/>
      <c r="E133" s="379"/>
      <c r="F133" s="379"/>
      <c r="G133" s="379"/>
      <c r="H133" s="379"/>
    </row>
    <row r="135" spans="1:8" x14ac:dyDescent="0.5">
      <c r="A135" s="389" t="s">
        <v>1</v>
      </c>
      <c r="B135" s="389" t="s">
        <v>2</v>
      </c>
      <c r="C135" s="389" t="s">
        <v>90</v>
      </c>
      <c r="D135" s="390" t="s">
        <v>5</v>
      </c>
      <c r="E135" s="419" t="s">
        <v>425</v>
      </c>
      <c r="F135" s="344" t="s">
        <v>6</v>
      </c>
      <c r="G135" s="392" t="s">
        <v>91</v>
      </c>
      <c r="H135" s="393"/>
    </row>
    <row r="136" spans="1:8" x14ac:dyDescent="0.5">
      <c r="A136" s="389"/>
      <c r="B136" s="389"/>
      <c r="C136" s="389"/>
      <c r="D136" s="391"/>
      <c r="E136" s="372"/>
      <c r="F136" s="345" t="s">
        <v>8</v>
      </c>
      <c r="G136" s="394"/>
      <c r="H136" s="395"/>
    </row>
    <row r="137" spans="1:8" x14ac:dyDescent="0.5">
      <c r="A137" s="348">
        <v>1</v>
      </c>
      <c r="B137" s="30" t="s">
        <v>130</v>
      </c>
      <c r="C137" s="348">
        <v>105</v>
      </c>
      <c r="D137" s="6">
        <v>200</v>
      </c>
      <c r="E137" s="51" t="s">
        <v>508</v>
      </c>
      <c r="F137" s="75" t="s">
        <v>840</v>
      </c>
      <c r="G137" s="342" t="s">
        <v>125</v>
      </c>
      <c r="H137" s="343"/>
    </row>
    <row r="138" spans="1:8" x14ac:dyDescent="0.5">
      <c r="A138" s="348">
        <v>2</v>
      </c>
      <c r="B138" s="30" t="s">
        <v>131</v>
      </c>
      <c r="C138" s="348">
        <v>145</v>
      </c>
      <c r="D138" s="6">
        <v>600</v>
      </c>
      <c r="E138" s="51" t="s">
        <v>559</v>
      </c>
      <c r="F138" s="75" t="s">
        <v>563</v>
      </c>
      <c r="G138" s="387" t="s">
        <v>142</v>
      </c>
      <c r="H138" s="388"/>
    </row>
    <row r="139" spans="1:8" x14ac:dyDescent="0.5">
      <c r="A139" s="348">
        <v>3</v>
      </c>
      <c r="B139" s="30" t="s">
        <v>167</v>
      </c>
      <c r="C139" s="348" t="s">
        <v>210</v>
      </c>
      <c r="D139" s="14">
        <v>200</v>
      </c>
      <c r="E139" s="75">
        <v>0.79032258064516125</v>
      </c>
      <c r="F139" s="31" t="s">
        <v>755</v>
      </c>
      <c r="G139" s="387" t="s">
        <v>125</v>
      </c>
      <c r="H139" s="388"/>
    </row>
    <row r="140" spans="1:8" x14ac:dyDescent="0.5">
      <c r="A140" s="348">
        <v>4</v>
      </c>
      <c r="B140" s="30" t="s">
        <v>321</v>
      </c>
      <c r="C140" s="348" t="s">
        <v>322</v>
      </c>
      <c r="D140" s="14">
        <v>691</v>
      </c>
      <c r="E140" s="51" t="s">
        <v>465</v>
      </c>
      <c r="F140" s="51" t="s">
        <v>477</v>
      </c>
      <c r="G140" s="342" t="s">
        <v>125</v>
      </c>
      <c r="H140" s="343"/>
    </row>
    <row r="141" spans="1:8" x14ac:dyDescent="0.5">
      <c r="A141" s="348">
        <v>5</v>
      </c>
      <c r="B141" s="30" t="s">
        <v>368</v>
      </c>
      <c r="C141" s="348" t="s">
        <v>369</v>
      </c>
      <c r="D141" s="14">
        <v>1680</v>
      </c>
      <c r="E141" s="51" t="s">
        <v>871</v>
      </c>
      <c r="F141" s="31" t="s">
        <v>872</v>
      </c>
      <c r="G141" s="387" t="s">
        <v>142</v>
      </c>
      <c r="H141" s="388"/>
    </row>
    <row r="142" spans="1:8" x14ac:dyDescent="0.5">
      <c r="A142" s="348">
        <v>6</v>
      </c>
      <c r="B142" s="30" t="s">
        <v>649</v>
      </c>
      <c r="C142" s="348" t="s">
        <v>650</v>
      </c>
      <c r="D142" s="34">
        <v>3280</v>
      </c>
      <c r="E142" s="51" t="s">
        <v>651</v>
      </c>
      <c r="F142" s="34" t="s">
        <v>652</v>
      </c>
      <c r="G142" s="289" t="s">
        <v>653</v>
      </c>
      <c r="H142" s="290"/>
    </row>
    <row r="143" spans="1:8" x14ac:dyDescent="0.5">
      <c r="A143" s="348">
        <v>7</v>
      </c>
      <c r="B143" s="30" t="s">
        <v>805</v>
      </c>
      <c r="C143" s="348" t="s">
        <v>807</v>
      </c>
      <c r="D143" s="34">
        <v>3000</v>
      </c>
      <c r="E143" s="75">
        <v>0.88709677419354838</v>
      </c>
      <c r="F143" s="34" t="s">
        <v>808</v>
      </c>
      <c r="G143" s="396" t="s">
        <v>142</v>
      </c>
      <c r="H143" s="397"/>
    </row>
    <row r="144" spans="1:8" x14ac:dyDescent="0.5">
      <c r="A144" s="348"/>
      <c r="B144" s="30" t="s">
        <v>806</v>
      </c>
      <c r="C144" s="348"/>
      <c r="D144" s="34"/>
      <c r="E144" s="34"/>
      <c r="F144" s="34"/>
      <c r="G144" s="387"/>
      <c r="H144" s="388"/>
    </row>
    <row r="145" spans="1:8" x14ac:dyDescent="0.5">
      <c r="A145" s="348"/>
      <c r="B145" s="30"/>
      <c r="C145" s="348"/>
      <c r="D145" s="34"/>
      <c r="E145" s="75"/>
      <c r="F145" s="34"/>
      <c r="G145" s="387"/>
      <c r="H145" s="388"/>
    </row>
    <row r="146" spans="1:8" x14ac:dyDescent="0.5">
      <c r="A146" s="348"/>
      <c r="B146" s="30"/>
      <c r="C146" s="348"/>
      <c r="D146" s="34"/>
      <c r="E146" s="34"/>
      <c r="F146" s="34"/>
      <c r="G146" s="387"/>
      <c r="H146" s="388"/>
    </row>
    <row r="147" spans="1:8" x14ac:dyDescent="0.5">
      <c r="A147" s="348"/>
      <c r="B147" s="30"/>
      <c r="C147" s="348"/>
      <c r="D147" s="34"/>
      <c r="E147" s="34"/>
      <c r="F147" s="34"/>
      <c r="G147" s="387"/>
      <c r="H147" s="388"/>
    </row>
    <row r="148" spans="1:8" x14ac:dyDescent="0.5">
      <c r="A148" s="348"/>
      <c r="B148" s="30"/>
      <c r="C148" s="348"/>
      <c r="D148" s="34"/>
      <c r="E148" s="34"/>
      <c r="F148" s="34"/>
      <c r="G148" s="387"/>
      <c r="H148" s="388"/>
    </row>
    <row r="149" spans="1:8" x14ac:dyDescent="0.5">
      <c r="A149" s="348"/>
      <c r="B149" s="30"/>
      <c r="C149" s="348"/>
      <c r="D149" s="34"/>
      <c r="E149" s="34"/>
      <c r="F149" s="34"/>
      <c r="G149" s="387"/>
      <c r="H149" s="388"/>
    </row>
    <row r="150" spans="1:8" x14ac:dyDescent="0.5">
      <c r="A150" s="348"/>
      <c r="B150" s="30"/>
      <c r="C150" s="348"/>
      <c r="D150" s="34"/>
      <c r="E150" s="34"/>
      <c r="F150" s="34"/>
      <c r="G150" s="387"/>
      <c r="H150" s="388"/>
    </row>
    <row r="151" spans="1:8" x14ac:dyDescent="0.5">
      <c r="A151" s="348"/>
      <c r="B151" s="35"/>
      <c r="C151" s="348"/>
      <c r="D151" s="36"/>
      <c r="E151" s="36"/>
      <c r="F151" s="36"/>
      <c r="G151" s="387"/>
      <c r="H151" s="388"/>
    </row>
    <row r="152" spans="1:8" x14ac:dyDescent="0.5">
      <c r="A152" s="35"/>
      <c r="B152" s="35"/>
      <c r="C152" s="35"/>
      <c r="D152" s="36"/>
      <c r="E152" s="36"/>
      <c r="F152" s="36"/>
      <c r="G152" s="387"/>
      <c r="H152" s="388"/>
    </row>
    <row r="153" spans="1:8" x14ac:dyDescent="0.5">
      <c r="A153" s="348"/>
      <c r="B153" s="30"/>
      <c r="C153" s="348"/>
      <c r="D153" s="31"/>
      <c r="E153" s="31"/>
      <c r="F153" s="31"/>
      <c r="G153" s="387"/>
      <c r="H153" s="388"/>
    </row>
    <row r="154" spans="1:8" x14ac:dyDescent="0.5">
      <c r="A154" s="348"/>
      <c r="B154" s="30"/>
      <c r="C154" s="348"/>
      <c r="D154" s="31"/>
      <c r="E154" s="31"/>
      <c r="F154" s="31"/>
      <c r="G154" s="387"/>
      <c r="H154" s="388"/>
    </row>
    <row r="155" spans="1:8" x14ac:dyDescent="0.5">
      <c r="A155" s="348"/>
      <c r="B155" s="30"/>
      <c r="C155" s="348"/>
      <c r="D155" s="31"/>
      <c r="E155" s="31"/>
      <c r="F155" s="31"/>
      <c r="G155" s="387"/>
      <c r="H155" s="388"/>
    </row>
    <row r="156" spans="1:8" x14ac:dyDescent="0.5">
      <c r="A156" s="348"/>
      <c r="B156" s="30"/>
      <c r="C156" s="348"/>
      <c r="D156" s="31"/>
      <c r="E156" s="31"/>
      <c r="F156" s="31"/>
      <c r="G156" s="387"/>
      <c r="H156" s="388"/>
    </row>
    <row r="157" spans="1:8" x14ac:dyDescent="0.5">
      <c r="A157" s="348"/>
      <c r="B157" s="30"/>
      <c r="C157" s="348"/>
      <c r="D157" s="31"/>
      <c r="E157" s="31"/>
      <c r="F157" s="31"/>
      <c r="G157" s="387"/>
      <c r="H157" s="388"/>
    </row>
    <row r="158" spans="1:8" x14ac:dyDescent="0.5">
      <c r="A158" s="348"/>
      <c r="B158" s="30"/>
      <c r="C158" s="348"/>
      <c r="D158" s="31"/>
      <c r="E158" s="31"/>
      <c r="F158" s="31"/>
      <c r="G158" s="387"/>
      <c r="H158" s="388"/>
    </row>
    <row r="159" spans="1:8" x14ac:dyDescent="0.5">
      <c r="A159" s="348"/>
      <c r="B159" s="30"/>
      <c r="C159" s="348"/>
      <c r="D159" s="31"/>
      <c r="E159" s="31"/>
      <c r="F159" s="31"/>
      <c r="G159" s="387"/>
      <c r="H159" s="388"/>
    </row>
    <row r="160" spans="1:8" x14ac:dyDescent="0.5">
      <c r="A160" s="348"/>
      <c r="B160" s="30"/>
      <c r="C160" s="348"/>
      <c r="D160" s="31"/>
      <c r="E160" s="31"/>
      <c r="F160" s="31"/>
      <c r="G160" s="387"/>
      <c r="H160" s="388"/>
    </row>
    <row r="161" spans="1:8" x14ac:dyDescent="0.5">
      <c r="A161" s="348"/>
      <c r="B161" s="30"/>
      <c r="C161" s="348"/>
      <c r="D161" s="31"/>
      <c r="E161" s="31"/>
      <c r="F161" s="31"/>
      <c r="G161" s="387"/>
      <c r="H161" s="388"/>
    </row>
    <row r="162" spans="1:8" x14ac:dyDescent="0.5">
      <c r="A162" s="348"/>
      <c r="B162" s="30"/>
      <c r="C162" s="348"/>
      <c r="D162" s="34"/>
      <c r="E162" s="34"/>
      <c r="F162" s="34"/>
      <c r="G162" s="387"/>
      <c r="H162" s="388"/>
    </row>
    <row r="163" spans="1:8" ht="26.25" x14ac:dyDescent="0.55000000000000004">
      <c r="A163" s="384" t="s">
        <v>22</v>
      </c>
      <c r="B163" s="385"/>
      <c r="C163" s="386"/>
      <c r="D163" s="76">
        <f>SUM(D137:D162)</f>
        <v>9651</v>
      </c>
      <c r="E163" s="76"/>
      <c r="F163" s="76"/>
      <c r="G163" s="384"/>
      <c r="H163" s="386"/>
    </row>
    <row r="164" spans="1:8" s="50" customFormat="1" ht="26.25" x14ac:dyDescent="0.55000000000000004">
      <c r="A164" s="23"/>
      <c r="B164" s="23"/>
      <c r="C164" s="23"/>
      <c r="D164" s="24"/>
      <c r="E164" s="24"/>
      <c r="F164" s="24"/>
      <c r="G164" s="23"/>
      <c r="H164" s="23"/>
    </row>
    <row r="165" spans="1:8" x14ac:dyDescent="0.5">
      <c r="B165" s="69">
        <f>D33+D99+D131+D163</f>
        <v>144481</v>
      </c>
    </row>
  </sheetData>
  <mergeCells count="136">
    <mergeCell ref="G6:H6"/>
    <mergeCell ref="G7:H7"/>
    <mergeCell ref="G8:H8"/>
    <mergeCell ref="G9:H9"/>
    <mergeCell ref="G10:H10"/>
    <mergeCell ref="G11:H11"/>
    <mergeCell ref="A1:H1"/>
    <mergeCell ref="A2:H2"/>
    <mergeCell ref="A4:A5"/>
    <mergeCell ref="B4:B5"/>
    <mergeCell ref="C4:C5"/>
    <mergeCell ref="D4:D5"/>
    <mergeCell ref="E4:E5"/>
    <mergeCell ref="G4:H5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A33:C33"/>
    <mergeCell ref="G33:H33"/>
    <mergeCell ref="A34:H34"/>
    <mergeCell ref="G24:H24"/>
    <mergeCell ref="G25:H25"/>
    <mergeCell ref="G26:H26"/>
    <mergeCell ref="G27:H27"/>
    <mergeCell ref="G28:H28"/>
    <mergeCell ref="G29:H29"/>
    <mergeCell ref="G39:H39"/>
    <mergeCell ref="G40:H40"/>
    <mergeCell ref="G41:H41"/>
    <mergeCell ref="G42:H42"/>
    <mergeCell ref="G43:H43"/>
    <mergeCell ref="G44:H44"/>
    <mergeCell ref="A35:H35"/>
    <mergeCell ref="A37:A38"/>
    <mergeCell ref="B37:B38"/>
    <mergeCell ref="C37:C38"/>
    <mergeCell ref="D37:D38"/>
    <mergeCell ref="E37:E38"/>
    <mergeCell ref="G37:H38"/>
    <mergeCell ref="G52:H52"/>
    <mergeCell ref="G54:H54"/>
    <mergeCell ref="G64:H64"/>
    <mergeCell ref="G65:H65"/>
    <mergeCell ref="G67:H67"/>
    <mergeCell ref="G68:H68"/>
    <mergeCell ref="G45:H45"/>
    <mergeCell ref="G46:H46"/>
    <mergeCell ref="G47:H47"/>
    <mergeCell ref="G48:H48"/>
    <mergeCell ref="G49:H49"/>
    <mergeCell ref="G50:H50"/>
    <mergeCell ref="G79:H79"/>
    <mergeCell ref="G80:H80"/>
    <mergeCell ref="G81:H81"/>
    <mergeCell ref="G82:H82"/>
    <mergeCell ref="G83:H83"/>
    <mergeCell ref="G85:H85"/>
    <mergeCell ref="G69:H69"/>
    <mergeCell ref="G72:H72"/>
    <mergeCell ref="G73:H73"/>
    <mergeCell ref="G75:H75"/>
    <mergeCell ref="G76:H76"/>
    <mergeCell ref="G78:H78"/>
    <mergeCell ref="A100:H100"/>
    <mergeCell ref="A101:H101"/>
    <mergeCell ref="A103:A104"/>
    <mergeCell ref="B103:B104"/>
    <mergeCell ref="C103:C104"/>
    <mergeCell ref="D103:D104"/>
    <mergeCell ref="E103:E104"/>
    <mergeCell ref="G103:H104"/>
    <mergeCell ref="G86:H86"/>
    <mergeCell ref="G90:H90"/>
    <mergeCell ref="G94:H94"/>
    <mergeCell ref="G95:H95"/>
    <mergeCell ref="A99:C99"/>
    <mergeCell ref="G99:H99"/>
    <mergeCell ref="G112:H112"/>
    <mergeCell ref="G113:H113"/>
    <mergeCell ref="G114:H114"/>
    <mergeCell ref="G115:H115"/>
    <mergeCell ref="G127:H127"/>
    <mergeCell ref="G130:H130"/>
    <mergeCell ref="G105:H105"/>
    <mergeCell ref="G106:H106"/>
    <mergeCell ref="G107:H107"/>
    <mergeCell ref="G109:H109"/>
    <mergeCell ref="G110:H110"/>
    <mergeCell ref="G111:H111"/>
    <mergeCell ref="A131:C131"/>
    <mergeCell ref="G131:H131"/>
    <mergeCell ref="A132:H132"/>
    <mergeCell ref="A133:H133"/>
    <mergeCell ref="A135:A136"/>
    <mergeCell ref="B135:B136"/>
    <mergeCell ref="C135:C136"/>
    <mergeCell ref="D135:D136"/>
    <mergeCell ref="E135:E136"/>
    <mergeCell ref="G135:H136"/>
    <mergeCell ref="G146:H146"/>
    <mergeCell ref="G147:H147"/>
    <mergeCell ref="G148:H148"/>
    <mergeCell ref="G149:H149"/>
    <mergeCell ref="G150:H150"/>
    <mergeCell ref="G151:H151"/>
    <mergeCell ref="G138:H138"/>
    <mergeCell ref="G139:H139"/>
    <mergeCell ref="G141:H141"/>
    <mergeCell ref="G143:H143"/>
    <mergeCell ref="G144:H144"/>
    <mergeCell ref="G145:H145"/>
    <mergeCell ref="G158:H158"/>
    <mergeCell ref="G159:H159"/>
    <mergeCell ref="G160:H160"/>
    <mergeCell ref="G161:H161"/>
    <mergeCell ref="G162:H162"/>
    <mergeCell ref="A163:C163"/>
    <mergeCell ref="G163:H163"/>
    <mergeCell ref="G152:H152"/>
    <mergeCell ref="G153:H153"/>
    <mergeCell ref="G154:H154"/>
    <mergeCell ref="G155:H155"/>
    <mergeCell ref="G156:H156"/>
    <mergeCell ref="G157:H157"/>
  </mergeCells>
  <pageMargins left="0.31496062992125984" right="0.23" top="0.59055118110236227" bottom="0.27559055118110237" header="0.71" footer="0.2362204724409449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53" zoomScaleNormal="100" workbookViewId="0">
      <selection sqref="A1:H69"/>
    </sheetView>
  </sheetViews>
  <sheetFormatPr defaultColWidth="28" defaultRowHeight="23.25" x14ac:dyDescent="0.5"/>
  <cols>
    <col min="1" max="1" width="7" style="23" customWidth="1"/>
    <col min="2" max="2" width="19.875" style="23" customWidth="1"/>
    <col min="3" max="3" width="12" style="23" customWidth="1"/>
    <col min="4" max="4" width="10.625" style="24" customWidth="1"/>
    <col min="5" max="5" width="11.875" style="24" customWidth="1"/>
    <col min="6" max="6" width="11.875" style="24" bestFit="1" customWidth="1"/>
    <col min="7" max="7" width="12" style="23" customWidth="1"/>
    <col min="8" max="8" width="7" style="23" customWidth="1"/>
    <col min="9" max="16384" width="28" style="23"/>
  </cols>
  <sheetData>
    <row r="1" spans="1:8" ht="26.25" x14ac:dyDescent="0.55000000000000004">
      <c r="A1" s="379" t="s">
        <v>424</v>
      </c>
      <c r="B1" s="379"/>
      <c r="C1" s="379"/>
      <c r="D1" s="379"/>
      <c r="E1" s="379"/>
      <c r="F1" s="379"/>
      <c r="G1" s="379"/>
      <c r="H1" s="379"/>
    </row>
    <row r="2" spans="1:8" ht="26.25" x14ac:dyDescent="0.55000000000000004">
      <c r="A2" s="379" t="s">
        <v>0</v>
      </c>
      <c r="B2" s="379"/>
      <c r="C2" s="379"/>
      <c r="D2" s="379"/>
      <c r="E2" s="379"/>
      <c r="F2" s="379"/>
      <c r="G2" s="379"/>
      <c r="H2" s="379"/>
    </row>
    <row r="4" spans="1:8" x14ac:dyDescent="0.5">
      <c r="A4" s="389" t="s">
        <v>1</v>
      </c>
      <c r="B4" s="389" t="s">
        <v>2</v>
      </c>
      <c r="C4" s="389" t="s">
        <v>90</v>
      </c>
      <c r="D4" s="390" t="s">
        <v>5</v>
      </c>
      <c r="E4" s="419" t="s">
        <v>425</v>
      </c>
      <c r="F4" s="390" t="s">
        <v>945</v>
      </c>
      <c r="G4" s="392" t="s">
        <v>91</v>
      </c>
      <c r="H4" s="421"/>
    </row>
    <row r="5" spans="1:8" x14ac:dyDescent="0.5">
      <c r="A5" s="389"/>
      <c r="B5" s="389"/>
      <c r="C5" s="389"/>
      <c r="D5" s="391"/>
      <c r="E5" s="372"/>
      <c r="F5" s="383"/>
      <c r="G5" s="422"/>
      <c r="H5" s="423"/>
    </row>
    <row r="6" spans="1:8" x14ac:dyDescent="0.5">
      <c r="A6" s="348">
        <v>1</v>
      </c>
      <c r="B6" s="30" t="s">
        <v>9</v>
      </c>
      <c r="C6" s="348" t="s">
        <v>837</v>
      </c>
      <c r="D6" s="6">
        <v>400</v>
      </c>
      <c r="E6" s="51" t="s">
        <v>724</v>
      </c>
      <c r="F6" s="51" t="s">
        <v>946</v>
      </c>
      <c r="G6" s="387" t="s">
        <v>125</v>
      </c>
      <c r="H6" s="388"/>
    </row>
    <row r="7" spans="1:8" x14ac:dyDescent="0.5">
      <c r="A7" s="348">
        <v>2</v>
      </c>
      <c r="B7" s="30" t="s">
        <v>147</v>
      </c>
      <c r="C7" s="348">
        <v>145</v>
      </c>
      <c r="D7" s="6">
        <v>1008</v>
      </c>
      <c r="E7" s="51" t="s">
        <v>532</v>
      </c>
      <c r="F7" s="51" t="s">
        <v>946</v>
      </c>
      <c r="G7" s="387" t="s">
        <v>125</v>
      </c>
      <c r="H7" s="388"/>
    </row>
    <row r="8" spans="1:8" x14ac:dyDescent="0.5">
      <c r="A8" s="348">
        <v>3</v>
      </c>
      <c r="B8" s="30" t="s">
        <v>216</v>
      </c>
      <c r="C8" s="348">
        <v>146</v>
      </c>
      <c r="D8" s="6">
        <v>2360</v>
      </c>
      <c r="E8" s="75">
        <v>0.17741935483870969</v>
      </c>
      <c r="F8" s="51" t="s">
        <v>946</v>
      </c>
      <c r="G8" s="387" t="s">
        <v>125</v>
      </c>
      <c r="H8" s="388"/>
    </row>
    <row r="9" spans="1:8" x14ac:dyDescent="0.5">
      <c r="A9" s="348">
        <v>4</v>
      </c>
      <c r="B9" s="30" t="s">
        <v>196</v>
      </c>
      <c r="C9" s="348">
        <v>64</v>
      </c>
      <c r="D9" s="6">
        <v>720</v>
      </c>
      <c r="E9" s="51" t="s">
        <v>635</v>
      </c>
      <c r="F9" s="51" t="s">
        <v>946</v>
      </c>
      <c r="G9" s="387" t="s">
        <v>125</v>
      </c>
      <c r="H9" s="388"/>
    </row>
    <row r="10" spans="1:8" x14ac:dyDescent="0.5">
      <c r="A10" s="348">
        <v>5</v>
      </c>
      <c r="B10" s="30" t="s">
        <v>194</v>
      </c>
      <c r="C10" s="348" t="s">
        <v>195</v>
      </c>
      <c r="D10" s="6">
        <v>200</v>
      </c>
      <c r="E10" s="51" t="s">
        <v>510</v>
      </c>
      <c r="F10" s="51" t="s">
        <v>946</v>
      </c>
      <c r="G10" s="387" t="s">
        <v>125</v>
      </c>
      <c r="H10" s="388"/>
    </row>
    <row r="11" spans="1:8" x14ac:dyDescent="0.5">
      <c r="A11" s="348">
        <v>6</v>
      </c>
      <c r="B11" s="30" t="s">
        <v>190</v>
      </c>
      <c r="C11" s="348" t="s">
        <v>191</v>
      </c>
      <c r="D11" s="6">
        <v>520</v>
      </c>
      <c r="E11" s="51" t="s">
        <v>549</v>
      </c>
      <c r="F11" s="51" t="s">
        <v>946</v>
      </c>
      <c r="G11" s="387" t="s">
        <v>125</v>
      </c>
      <c r="H11" s="388"/>
    </row>
    <row r="12" spans="1:8" x14ac:dyDescent="0.5">
      <c r="A12" s="348">
        <v>7</v>
      </c>
      <c r="B12" s="30" t="s">
        <v>189</v>
      </c>
      <c r="C12" s="348">
        <v>168</v>
      </c>
      <c r="D12" s="6">
        <v>400</v>
      </c>
      <c r="E12" s="51" t="s">
        <v>568</v>
      </c>
      <c r="F12" s="51" t="s">
        <v>946</v>
      </c>
      <c r="G12" s="387" t="s">
        <v>129</v>
      </c>
      <c r="H12" s="388"/>
    </row>
    <row r="13" spans="1:8" x14ac:dyDescent="0.5">
      <c r="A13" s="348">
        <v>8</v>
      </c>
      <c r="B13" s="30" t="s">
        <v>183</v>
      </c>
      <c r="C13" s="348" t="s">
        <v>184</v>
      </c>
      <c r="D13" s="6">
        <v>3500</v>
      </c>
      <c r="E13" s="51" t="s">
        <v>543</v>
      </c>
      <c r="F13" s="51" t="s">
        <v>946</v>
      </c>
      <c r="G13" s="387" t="s">
        <v>185</v>
      </c>
      <c r="H13" s="388"/>
    </row>
    <row r="14" spans="1:8" x14ac:dyDescent="0.5">
      <c r="A14" s="348">
        <v>9</v>
      </c>
      <c r="B14" s="30" t="s">
        <v>236</v>
      </c>
      <c r="C14" s="348">
        <v>50</v>
      </c>
      <c r="D14" s="6">
        <v>630</v>
      </c>
      <c r="E14" s="51" t="s">
        <v>800</v>
      </c>
      <c r="F14" s="51" t="s">
        <v>946</v>
      </c>
      <c r="G14" s="387" t="s">
        <v>125</v>
      </c>
      <c r="H14" s="388"/>
    </row>
    <row r="15" spans="1:8" x14ac:dyDescent="0.5">
      <c r="A15" s="348">
        <v>10</v>
      </c>
      <c r="B15" s="30" t="s">
        <v>285</v>
      </c>
      <c r="C15" s="348" t="s">
        <v>315</v>
      </c>
      <c r="D15" s="6">
        <v>400</v>
      </c>
      <c r="E15" s="51" t="s">
        <v>565</v>
      </c>
      <c r="F15" s="51" t="s">
        <v>946</v>
      </c>
      <c r="G15" s="387" t="s">
        <v>316</v>
      </c>
      <c r="H15" s="388"/>
    </row>
    <row r="16" spans="1:8" x14ac:dyDescent="0.5">
      <c r="A16" s="348">
        <v>11</v>
      </c>
      <c r="B16" s="30" t="s">
        <v>126</v>
      </c>
      <c r="C16" s="348">
        <v>704</v>
      </c>
      <c r="D16" s="6">
        <v>200</v>
      </c>
      <c r="E16" s="51" t="s">
        <v>691</v>
      </c>
      <c r="F16" s="51" t="s">
        <v>947</v>
      </c>
      <c r="G16" s="387" t="s">
        <v>125</v>
      </c>
      <c r="H16" s="388"/>
    </row>
    <row r="17" spans="1:9" x14ac:dyDescent="0.5">
      <c r="A17" s="348">
        <v>12</v>
      </c>
      <c r="B17" s="30" t="s">
        <v>31</v>
      </c>
      <c r="C17" s="348">
        <v>732</v>
      </c>
      <c r="D17" s="6">
        <v>4800</v>
      </c>
      <c r="E17" s="51" t="s">
        <v>519</v>
      </c>
      <c r="F17" s="51" t="s">
        <v>947</v>
      </c>
      <c r="G17" s="387" t="s">
        <v>125</v>
      </c>
      <c r="H17" s="388"/>
      <c r="I17" s="69" t="e">
        <f>D16+D17+D18+D19+D20+D21+D22+D23+D24+D25+D26+D27+D28+D29+D30+D31+D32+D33+D34+D35+D36+D37+D38+D39+#REF!+D41+D42+D43+D44+D45+D46+D47+D48+D49+D50+D51+D52+D53+D54+D55+D56+D57+D58+D59+D60+#REF!+#REF!+#REF!+#REF!+#REF!+#REF!+#REF!</f>
        <v>#REF!</v>
      </c>
    </row>
    <row r="18" spans="1:9" x14ac:dyDescent="0.5">
      <c r="A18" s="348">
        <v>13</v>
      </c>
      <c r="B18" s="30" t="s">
        <v>128</v>
      </c>
      <c r="C18" s="348">
        <v>391</v>
      </c>
      <c r="D18" s="6">
        <v>324</v>
      </c>
      <c r="E18" s="51" t="s">
        <v>514</v>
      </c>
      <c r="F18" s="51" t="s">
        <v>947</v>
      </c>
      <c r="G18" s="387" t="s">
        <v>125</v>
      </c>
      <c r="H18" s="388"/>
    </row>
    <row r="19" spans="1:9" x14ac:dyDescent="0.5">
      <c r="A19" s="348">
        <v>14</v>
      </c>
      <c r="B19" s="30" t="s">
        <v>35</v>
      </c>
      <c r="C19" s="348">
        <v>646</v>
      </c>
      <c r="D19" s="6">
        <v>800</v>
      </c>
      <c r="E19" s="51" t="s">
        <v>460</v>
      </c>
      <c r="F19" s="51" t="s">
        <v>947</v>
      </c>
      <c r="G19" s="387" t="s">
        <v>129</v>
      </c>
      <c r="H19" s="388"/>
    </row>
    <row r="20" spans="1:9" x14ac:dyDescent="0.5">
      <c r="A20" s="348">
        <v>15</v>
      </c>
      <c r="B20" s="30" t="s">
        <v>132</v>
      </c>
      <c r="C20" s="348">
        <v>416</v>
      </c>
      <c r="D20" s="6">
        <v>800</v>
      </c>
      <c r="E20" s="75">
        <v>0.532258064516129</v>
      </c>
      <c r="F20" s="51" t="s">
        <v>947</v>
      </c>
      <c r="G20" s="387" t="s">
        <v>125</v>
      </c>
      <c r="H20" s="388"/>
    </row>
    <row r="21" spans="1:9" x14ac:dyDescent="0.5">
      <c r="A21" s="348">
        <v>16</v>
      </c>
      <c r="B21" s="30" t="s">
        <v>133</v>
      </c>
      <c r="C21" s="348">
        <v>555</v>
      </c>
      <c r="D21" s="6">
        <v>1040</v>
      </c>
      <c r="E21" s="75">
        <v>0.82258064516129037</v>
      </c>
      <c r="F21" s="51" t="s">
        <v>947</v>
      </c>
      <c r="G21" s="387" t="s">
        <v>215</v>
      </c>
      <c r="H21" s="388"/>
    </row>
    <row r="22" spans="1:9" x14ac:dyDescent="0.5">
      <c r="A22" s="348">
        <v>17</v>
      </c>
      <c r="B22" s="30" t="s">
        <v>48</v>
      </c>
      <c r="C22" s="348">
        <v>158</v>
      </c>
      <c r="D22" s="6">
        <v>1344</v>
      </c>
      <c r="E22" s="75">
        <v>0.40322580645161288</v>
      </c>
      <c r="F22" s="51" t="s">
        <v>947</v>
      </c>
      <c r="G22" s="387" t="s">
        <v>215</v>
      </c>
      <c r="H22" s="388"/>
    </row>
    <row r="23" spans="1:9" x14ac:dyDescent="0.5">
      <c r="A23" s="348">
        <v>18</v>
      </c>
      <c r="B23" s="30" t="s">
        <v>317</v>
      </c>
      <c r="C23" s="348">
        <v>916</v>
      </c>
      <c r="D23" s="6">
        <v>896</v>
      </c>
      <c r="E23" s="75">
        <v>0.30645161290322581</v>
      </c>
      <c r="F23" s="51" t="s">
        <v>947</v>
      </c>
      <c r="G23" s="387" t="s">
        <v>125</v>
      </c>
      <c r="H23" s="388"/>
    </row>
    <row r="24" spans="1:9" x14ac:dyDescent="0.5">
      <c r="A24" s="348">
        <v>19</v>
      </c>
      <c r="B24" s="30" t="s">
        <v>317</v>
      </c>
      <c r="C24" s="348">
        <v>316</v>
      </c>
      <c r="D24" s="6">
        <v>904</v>
      </c>
      <c r="E24" s="51" t="s">
        <v>641</v>
      </c>
      <c r="F24" s="51" t="s">
        <v>947</v>
      </c>
      <c r="G24" s="387" t="s">
        <v>125</v>
      </c>
      <c r="H24" s="388"/>
    </row>
    <row r="25" spans="1:9" x14ac:dyDescent="0.5">
      <c r="A25" s="348">
        <v>20</v>
      </c>
      <c r="B25" s="30" t="s">
        <v>139</v>
      </c>
      <c r="C25" s="348">
        <v>840</v>
      </c>
      <c r="D25" s="6">
        <v>200</v>
      </c>
      <c r="E25" s="51" t="s">
        <v>456</v>
      </c>
      <c r="F25" s="51" t="s">
        <v>947</v>
      </c>
      <c r="G25" s="387" t="s">
        <v>125</v>
      </c>
      <c r="H25" s="388"/>
    </row>
    <row r="26" spans="1:9" x14ac:dyDescent="0.5">
      <c r="A26" s="348">
        <v>21</v>
      </c>
      <c r="B26" s="30" t="s">
        <v>106</v>
      </c>
      <c r="C26" s="348">
        <v>181</v>
      </c>
      <c r="D26" s="6">
        <v>600</v>
      </c>
      <c r="E26" s="51" t="s">
        <v>530</v>
      </c>
      <c r="F26" s="51" t="s">
        <v>947</v>
      </c>
      <c r="G26" s="387" t="s">
        <v>125</v>
      </c>
      <c r="H26" s="388"/>
    </row>
    <row r="27" spans="1:9" x14ac:dyDescent="0.5">
      <c r="A27" s="348">
        <v>22</v>
      </c>
      <c r="B27" s="30" t="s">
        <v>144</v>
      </c>
      <c r="C27" s="348">
        <v>663</v>
      </c>
      <c r="D27" s="6">
        <v>1624</v>
      </c>
      <c r="E27" s="51" t="s">
        <v>506</v>
      </c>
      <c r="F27" s="51" t="s">
        <v>947</v>
      </c>
      <c r="G27" s="387" t="s">
        <v>217</v>
      </c>
      <c r="H27" s="388"/>
    </row>
    <row r="28" spans="1:9" x14ac:dyDescent="0.5">
      <c r="A28" s="348">
        <v>23</v>
      </c>
      <c r="B28" s="30" t="s">
        <v>367</v>
      </c>
      <c r="C28" s="348">
        <v>340</v>
      </c>
      <c r="D28" s="6">
        <v>200</v>
      </c>
      <c r="E28" s="75">
        <v>0.85483870967741937</v>
      </c>
      <c r="F28" s="51" t="s">
        <v>947</v>
      </c>
      <c r="G28" s="342" t="s">
        <v>125</v>
      </c>
      <c r="H28" s="343"/>
    </row>
    <row r="29" spans="1:9" x14ac:dyDescent="0.5">
      <c r="A29" s="348">
        <v>24</v>
      </c>
      <c r="B29" s="30" t="s">
        <v>214</v>
      </c>
      <c r="C29" s="348">
        <v>918</v>
      </c>
      <c r="D29" s="6">
        <v>2320</v>
      </c>
      <c r="E29" s="51" t="s">
        <v>483</v>
      </c>
      <c r="F29" s="51" t="s">
        <v>947</v>
      </c>
      <c r="G29" s="387" t="s">
        <v>215</v>
      </c>
      <c r="H29" s="388"/>
    </row>
    <row r="30" spans="1:9" x14ac:dyDescent="0.5">
      <c r="A30" s="348">
        <v>25</v>
      </c>
      <c r="B30" s="30" t="s">
        <v>213</v>
      </c>
      <c r="C30" s="348">
        <v>381</v>
      </c>
      <c r="D30" s="6">
        <v>200</v>
      </c>
      <c r="E30" s="51" t="s">
        <v>512</v>
      </c>
      <c r="F30" s="51" t="s">
        <v>947</v>
      </c>
      <c r="G30" s="342" t="s">
        <v>125</v>
      </c>
      <c r="H30" s="343"/>
    </row>
    <row r="31" spans="1:9" x14ac:dyDescent="0.5">
      <c r="A31" s="348">
        <v>26</v>
      </c>
      <c r="B31" s="30" t="s">
        <v>212</v>
      </c>
      <c r="C31" s="348">
        <v>630</v>
      </c>
      <c r="D31" s="6">
        <v>1313</v>
      </c>
      <c r="E31" s="51" t="s">
        <v>633</v>
      </c>
      <c r="F31" s="51" t="s">
        <v>947</v>
      </c>
      <c r="G31" s="387" t="s">
        <v>129</v>
      </c>
      <c r="H31" s="388"/>
    </row>
    <row r="32" spans="1:9" x14ac:dyDescent="0.5">
      <c r="A32" s="348">
        <v>27</v>
      </c>
      <c r="B32" s="30" t="s">
        <v>169</v>
      </c>
      <c r="C32" s="348">
        <v>693</v>
      </c>
      <c r="D32" s="6">
        <v>200</v>
      </c>
      <c r="E32" s="51" t="s">
        <v>592</v>
      </c>
      <c r="F32" s="51" t="s">
        <v>947</v>
      </c>
      <c r="G32" s="342" t="s">
        <v>125</v>
      </c>
      <c r="H32" s="343"/>
    </row>
    <row r="33" spans="1:8" x14ac:dyDescent="0.5">
      <c r="A33" s="348">
        <v>28</v>
      </c>
      <c r="B33" s="30" t="s">
        <v>318</v>
      </c>
      <c r="C33" s="348" t="s">
        <v>211</v>
      </c>
      <c r="D33" s="6">
        <v>200</v>
      </c>
      <c r="E33" s="51" t="s">
        <v>802</v>
      </c>
      <c r="F33" s="51" t="s">
        <v>947</v>
      </c>
      <c r="G33" s="342" t="s">
        <v>125</v>
      </c>
      <c r="H33" s="343"/>
    </row>
    <row r="34" spans="1:8" x14ac:dyDescent="0.5">
      <c r="A34" s="348">
        <v>29</v>
      </c>
      <c r="B34" s="30" t="s">
        <v>207</v>
      </c>
      <c r="C34" s="348" t="s">
        <v>208</v>
      </c>
      <c r="D34" s="6">
        <v>588</v>
      </c>
      <c r="E34" s="51" t="s">
        <v>692</v>
      </c>
      <c r="F34" s="51" t="s">
        <v>947</v>
      </c>
      <c r="G34" s="342" t="s">
        <v>125</v>
      </c>
      <c r="H34" s="343"/>
    </row>
    <row r="35" spans="1:8" x14ac:dyDescent="0.5">
      <c r="A35" s="348">
        <v>30</v>
      </c>
      <c r="B35" s="30" t="s">
        <v>205</v>
      </c>
      <c r="C35" s="348" t="s">
        <v>206</v>
      </c>
      <c r="D35" s="6">
        <v>200</v>
      </c>
      <c r="E35" s="51" t="s">
        <v>536</v>
      </c>
      <c r="F35" s="51" t="s">
        <v>947</v>
      </c>
      <c r="G35" s="342" t="s">
        <v>125</v>
      </c>
      <c r="H35" s="343"/>
    </row>
    <row r="36" spans="1:8" x14ac:dyDescent="0.5">
      <c r="A36" s="348">
        <v>31</v>
      </c>
      <c r="B36" s="30" t="s">
        <v>204</v>
      </c>
      <c r="C36" s="348">
        <v>262</v>
      </c>
      <c r="D36" s="6">
        <v>200</v>
      </c>
      <c r="E36" s="51" t="s">
        <v>541</v>
      </c>
      <c r="F36" s="51" t="s">
        <v>947</v>
      </c>
      <c r="G36" s="342" t="s">
        <v>125</v>
      </c>
      <c r="H36" s="343"/>
    </row>
    <row r="37" spans="1:8" x14ac:dyDescent="0.5">
      <c r="A37" s="348">
        <v>32</v>
      </c>
      <c r="B37" s="30" t="s">
        <v>153</v>
      </c>
      <c r="C37" s="348">
        <v>910</v>
      </c>
      <c r="D37" s="6">
        <v>200</v>
      </c>
      <c r="E37" s="51" t="s">
        <v>645</v>
      </c>
      <c r="F37" s="51" t="s">
        <v>947</v>
      </c>
      <c r="G37" s="342" t="s">
        <v>125</v>
      </c>
      <c r="H37" s="343"/>
    </row>
    <row r="38" spans="1:8" x14ac:dyDescent="0.5">
      <c r="A38" s="348">
        <v>33</v>
      </c>
      <c r="B38" s="30" t="s">
        <v>202</v>
      </c>
      <c r="C38" s="348" t="s">
        <v>203</v>
      </c>
      <c r="D38" s="6">
        <v>400</v>
      </c>
      <c r="E38" s="51" t="s">
        <v>594</v>
      </c>
      <c r="F38" s="51" t="s">
        <v>947</v>
      </c>
      <c r="G38" s="342" t="s">
        <v>125</v>
      </c>
      <c r="H38" s="343"/>
    </row>
    <row r="39" spans="1:8" x14ac:dyDescent="0.5">
      <c r="A39" s="348">
        <v>34</v>
      </c>
      <c r="B39" s="30" t="s">
        <v>200</v>
      </c>
      <c r="C39" s="348" t="s">
        <v>201</v>
      </c>
      <c r="D39" s="6">
        <v>880</v>
      </c>
      <c r="E39" s="51" t="s">
        <v>596</v>
      </c>
      <c r="F39" s="51" t="s">
        <v>947</v>
      </c>
      <c r="G39" s="342" t="s">
        <v>125</v>
      </c>
      <c r="H39" s="343"/>
    </row>
    <row r="40" spans="1:8" x14ac:dyDescent="0.5">
      <c r="A40" s="348">
        <v>35</v>
      </c>
      <c r="B40" s="30" t="s">
        <v>198</v>
      </c>
      <c r="C40" s="348" t="s">
        <v>199</v>
      </c>
      <c r="D40" s="6">
        <v>200</v>
      </c>
      <c r="E40" s="51" t="s">
        <v>870</v>
      </c>
      <c r="F40" s="51" t="s">
        <v>947</v>
      </c>
      <c r="G40" s="342" t="s">
        <v>125</v>
      </c>
      <c r="H40" s="343"/>
    </row>
    <row r="41" spans="1:8" x14ac:dyDescent="0.5">
      <c r="A41" s="348">
        <v>36</v>
      </c>
      <c r="B41" s="30" t="s">
        <v>104</v>
      </c>
      <c r="C41" s="348">
        <v>328</v>
      </c>
      <c r="D41" s="6">
        <v>200</v>
      </c>
      <c r="E41" s="51" t="s">
        <v>484</v>
      </c>
      <c r="F41" s="51" t="s">
        <v>947</v>
      </c>
      <c r="G41" s="396" t="s">
        <v>125</v>
      </c>
      <c r="H41" s="397"/>
    </row>
    <row r="42" spans="1:8" x14ac:dyDescent="0.5">
      <c r="A42" s="348">
        <v>37</v>
      </c>
      <c r="B42" s="30" t="s">
        <v>197</v>
      </c>
      <c r="C42" s="348">
        <v>42</v>
      </c>
      <c r="D42" s="6">
        <v>200</v>
      </c>
      <c r="E42" s="75">
        <v>0.91935483870967738</v>
      </c>
      <c r="F42" s="51" t="s">
        <v>947</v>
      </c>
      <c r="G42" s="396" t="s">
        <v>125</v>
      </c>
      <c r="H42" s="397"/>
    </row>
    <row r="43" spans="1:8" x14ac:dyDescent="0.5">
      <c r="A43" s="348">
        <v>38</v>
      </c>
      <c r="B43" s="30" t="s">
        <v>107</v>
      </c>
      <c r="C43" s="348">
        <v>252</v>
      </c>
      <c r="D43" s="6">
        <v>200</v>
      </c>
      <c r="E43" s="51" t="s">
        <v>464</v>
      </c>
      <c r="F43" s="51" t="s">
        <v>947</v>
      </c>
      <c r="G43" s="342" t="s">
        <v>125</v>
      </c>
      <c r="H43" s="343"/>
    </row>
    <row r="44" spans="1:8" x14ac:dyDescent="0.5">
      <c r="A44" s="348">
        <v>39</v>
      </c>
      <c r="B44" s="30" t="s">
        <v>187</v>
      </c>
      <c r="C44" s="348">
        <v>226</v>
      </c>
      <c r="D44" s="6">
        <v>600</v>
      </c>
      <c r="E44" s="51" t="s">
        <v>804</v>
      </c>
      <c r="F44" s="51" t="s">
        <v>947</v>
      </c>
      <c r="G44" s="396" t="s">
        <v>320</v>
      </c>
      <c r="H44" s="397"/>
    </row>
    <row r="45" spans="1:8" x14ac:dyDescent="0.5">
      <c r="A45" s="348">
        <v>40</v>
      </c>
      <c r="B45" s="30" t="s">
        <v>885</v>
      </c>
      <c r="C45" s="348">
        <v>125</v>
      </c>
      <c r="D45" s="6">
        <v>200</v>
      </c>
      <c r="E45" s="51" t="s">
        <v>609</v>
      </c>
      <c r="F45" s="51" t="s">
        <v>947</v>
      </c>
      <c r="G45" s="396" t="s">
        <v>125</v>
      </c>
      <c r="H45" s="397"/>
    </row>
    <row r="46" spans="1:8" x14ac:dyDescent="0.5">
      <c r="A46" s="348">
        <v>41</v>
      </c>
      <c r="B46" s="30" t="s">
        <v>886</v>
      </c>
      <c r="C46" s="348">
        <v>43</v>
      </c>
      <c r="D46" s="6">
        <v>212</v>
      </c>
      <c r="E46" s="51" t="s">
        <v>538</v>
      </c>
      <c r="F46" s="51" t="s">
        <v>947</v>
      </c>
      <c r="G46" s="396" t="s">
        <v>125</v>
      </c>
      <c r="H46" s="397"/>
    </row>
    <row r="47" spans="1:8" x14ac:dyDescent="0.5">
      <c r="A47" s="348">
        <v>42</v>
      </c>
      <c r="B47" s="30" t="s">
        <v>887</v>
      </c>
      <c r="C47" s="348">
        <v>39</v>
      </c>
      <c r="D47" s="6">
        <v>200</v>
      </c>
      <c r="E47" s="51" t="s">
        <v>496</v>
      </c>
      <c r="F47" s="51" t="s">
        <v>947</v>
      </c>
      <c r="G47" s="346" t="s">
        <v>125</v>
      </c>
      <c r="H47" s="347"/>
    </row>
    <row r="48" spans="1:8" x14ac:dyDescent="0.5">
      <c r="A48" s="348">
        <v>43</v>
      </c>
      <c r="B48" s="35" t="s">
        <v>888</v>
      </c>
      <c r="C48" s="348">
        <v>285</v>
      </c>
      <c r="D48" s="6">
        <v>200</v>
      </c>
      <c r="E48" s="246" t="s">
        <v>526</v>
      </c>
      <c r="F48" s="51" t="s">
        <v>947</v>
      </c>
      <c r="G48" s="346" t="s">
        <v>125</v>
      </c>
      <c r="H48" s="347"/>
    </row>
    <row r="49" spans="1:9" x14ac:dyDescent="0.5">
      <c r="A49" s="348">
        <v>44</v>
      </c>
      <c r="B49" s="30" t="s">
        <v>319</v>
      </c>
      <c r="C49" s="348">
        <v>310</v>
      </c>
      <c r="D49" s="6">
        <v>28332</v>
      </c>
      <c r="E49" s="51" t="s">
        <v>575</v>
      </c>
      <c r="F49" s="51" t="s">
        <v>947</v>
      </c>
      <c r="G49" s="396" t="s">
        <v>142</v>
      </c>
      <c r="H49" s="397"/>
      <c r="I49" s="23" t="s">
        <v>940</v>
      </c>
    </row>
    <row r="50" spans="1:9" x14ac:dyDescent="0.5">
      <c r="A50" s="348">
        <v>45</v>
      </c>
      <c r="B50" s="30" t="s">
        <v>890</v>
      </c>
      <c r="C50" s="348"/>
      <c r="D50" s="6">
        <v>1160</v>
      </c>
      <c r="E50" s="51" t="s">
        <v>891</v>
      </c>
      <c r="F50" s="51" t="s">
        <v>947</v>
      </c>
      <c r="G50" s="396" t="s">
        <v>142</v>
      </c>
      <c r="H50" s="397"/>
    </row>
    <row r="51" spans="1:9" x14ac:dyDescent="0.5">
      <c r="A51" s="348">
        <v>46</v>
      </c>
      <c r="B51" s="30" t="s">
        <v>893</v>
      </c>
      <c r="C51" s="348">
        <v>185</v>
      </c>
      <c r="D51" s="6">
        <v>200</v>
      </c>
      <c r="E51" s="51" t="s">
        <v>493</v>
      </c>
      <c r="F51" s="51" t="s">
        <v>947</v>
      </c>
      <c r="G51" s="346" t="s">
        <v>125</v>
      </c>
      <c r="H51" s="347"/>
    </row>
    <row r="52" spans="1:9" x14ac:dyDescent="0.5">
      <c r="A52" s="348">
        <v>47</v>
      </c>
      <c r="B52" s="30" t="s">
        <v>895</v>
      </c>
      <c r="C52" s="348">
        <v>898</v>
      </c>
      <c r="D52" s="6">
        <v>400</v>
      </c>
      <c r="E52" s="51" t="s">
        <v>896</v>
      </c>
      <c r="F52" s="51" t="s">
        <v>947</v>
      </c>
      <c r="G52" s="396" t="s">
        <v>125</v>
      </c>
      <c r="H52" s="397"/>
    </row>
    <row r="53" spans="1:9" x14ac:dyDescent="0.5">
      <c r="A53" s="348">
        <v>48</v>
      </c>
      <c r="B53" s="30" t="s">
        <v>897</v>
      </c>
      <c r="C53" s="348">
        <v>909</v>
      </c>
      <c r="D53" s="6">
        <v>800</v>
      </c>
      <c r="E53" s="51" t="s">
        <v>898</v>
      </c>
      <c r="F53" s="51" t="s">
        <v>947</v>
      </c>
      <c r="G53" s="396" t="s">
        <v>320</v>
      </c>
      <c r="H53" s="397"/>
    </row>
    <row r="54" spans="1:9" x14ac:dyDescent="0.5">
      <c r="A54" s="348">
        <v>49</v>
      </c>
      <c r="B54" s="30" t="s">
        <v>899</v>
      </c>
      <c r="C54" s="348">
        <v>310</v>
      </c>
      <c r="D54" s="6">
        <v>300</v>
      </c>
      <c r="E54" s="51" t="s">
        <v>570</v>
      </c>
      <c r="F54" s="51" t="s">
        <v>947</v>
      </c>
      <c r="G54" s="346" t="s">
        <v>125</v>
      </c>
      <c r="H54" s="347"/>
    </row>
    <row r="55" spans="1:9" x14ac:dyDescent="0.5">
      <c r="A55" s="348">
        <v>50</v>
      </c>
      <c r="B55" s="30" t="s">
        <v>901</v>
      </c>
      <c r="C55" s="348">
        <v>929</v>
      </c>
      <c r="D55" s="6">
        <v>1453</v>
      </c>
      <c r="E55" s="51" t="s">
        <v>902</v>
      </c>
      <c r="F55" s="51" t="s">
        <v>947</v>
      </c>
      <c r="G55" s="396" t="s">
        <v>903</v>
      </c>
      <c r="H55" s="397"/>
    </row>
    <row r="56" spans="1:9" x14ac:dyDescent="0.5">
      <c r="A56" s="348">
        <v>51</v>
      </c>
      <c r="B56" s="35" t="s">
        <v>904</v>
      </c>
      <c r="C56" s="348">
        <v>225</v>
      </c>
      <c r="D56" s="6">
        <v>3360</v>
      </c>
      <c r="E56" s="51" t="s">
        <v>611</v>
      </c>
      <c r="F56" s="51" t="s">
        <v>947</v>
      </c>
      <c r="G56" s="396" t="s">
        <v>320</v>
      </c>
      <c r="H56" s="397"/>
    </row>
    <row r="57" spans="1:9" x14ac:dyDescent="0.5">
      <c r="A57" s="348">
        <v>52</v>
      </c>
      <c r="B57" s="30" t="s">
        <v>905</v>
      </c>
      <c r="C57" s="348" t="s">
        <v>135</v>
      </c>
      <c r="D57" s="6">
        <v>200</v>
      </c>
      <c r="E57" s="51" t="s">
        <v>502</v>
      </c>
      <c r="F57" s="51" t="s">
        <v>947</v>
      </c>
      <c r="G57" s="396" t="s">
        <v>125</v>
      </c>
      <c r="H57" s="397"/>
    </row>
    <row r="58" spans="1:9" x14ac:dyDescent="0.5">
      <c r="A58" s="348">
        <v>53</v>
      </c>
      <c r="B58" s="30" t="s">
        <v>367</v>
      </c>
      <c r="C58" s="348">
        <v>340</v>
      </c>
      <c r="D58" s="6">
        <v>456</v>
      </c>
      <c r="E58" s="51" t="s">
        <v>579</v>
      </c>
      <c r="F58" s="51" t="s">
        <v>947</v>
      </c>
      <c r="G58" s="396" t="s">
        <v>142</v>
      </c>
      <c r="H58" s="397"/>
    </row>
    <row r="59" spans="1:9" x14ac:dyDescent="0.5">
      <c r="A59" s="348">
        <v>54</v>
      </c>
      <c r="B59" s="30" t="s">
        <v>907</v>
      </c>
      <c r="C59" s="348">
        <v>165</v>
      </c>
      <c r="D59" s="6">
        <v>1760</v>
      </c>
      <c r="E59" s="51" t="s">
        <v>514</v>
      </c>
      <c r="F59" s="51" t="s">
        <v>947</v>
      </c>
      <c r="G59" s="396" t="s">
        <v>142</v>
      </c>
      <c r="H59" s="397"/>
    </row>
    <row r="60" spans="1:9" x14ac:dyDescent="0.5">
      <c r="A60" s="348">
        <v>55</v>
      </c>
      <c r="B60" s="30" t="s">
        <v>908</v>
      </c>
      <c r="C60" s="348"/>
      <c r="D60" s="6">
        <v>21052</v>
      </c>
      <c r="E60" s="51" t="s">
        <v>909</v>
      </c>
      <c r="F60" s="51" t="s">
        <v>947</v>
      </c>
      <c r="G60" s="396" t="s">
        <v>910</v>
      </c>
      <c r="H60" s="397"/>
    </row>
    <row r="61" spans="1:9" x14ac:dyDescent="0.5">
      <c r="A61" s="348">
        <v>56</v>
      </c>
      <c r="B61" s="30" t="s">
        <v>127</v>
      </c>
      <c r="C61" s="348">
        <v>55</v>
      </c>
      <c r="D61" s="6">
        <v>890</v>
      </c>
      <c r="E61" s="51" t="s">
        <v>487</v>
      </c>
      <c r="F61" s="51" t="s">
        <v>948</v>
      </c>
      <c r="G61" s="387" t="s">
        <v>125</v>
      </c>
      <c r="H61" s="388"/>
    </row>
    <row r="62" spans="1:9" x14ac:dyDescent="0.5">
      <c r="A62" s="348">
        <v>57</v>
      </c>
      <c r="B62" s="30" t="s">
        <v>143</v>
      </c>
      <c r="C62" s="348">
        <v>304</v>
      </c>
      <c r="D62" s="6">
        <v>200</v>
      </c>
      <c r="E62" s="246" t="s">
        <v>461</v>
      </c>
      <c r="F62" s="51" t="s">
        <v>948</v>
      </c>
      <c r="G62" s="387" t="s">
        <v>125</v>
      </c>
      <c r="H62" s="388"/>
    </row>
    <row r="63" spans="1:9" x14ac:dyDescent="0.5">
      <c r="A63" s="348">
        <v>58</v>
      </c>
      <c r="B63" s="30" t="s">
        <v>192</v>
      </c>
      <c r="C63" s="348">
        <v>179</v>
      </c>
      <c r="D63" s="14">
        <v>200</v>
      </c>
      <c r="E63" s="51" t="s">
        <v>454</v>
      </c>
      <c r="F63" s="51" t="s">
        <v>948</v>
      </c>
      <c r="G63" s="387" t="s">
        <v>125</v>
      </c>
      <c r="H63" s="388"/>
    </row>
    <row r="64" spans="1:9" x14ac:dyDescent="0.5">
      <c r="A64" s="348">
        <v>59</v>
      </c>
      <c r="B64" s="30" t="s">
        <v>130</v>
      </c>
      <c r="C64" s="348">
        <v>105</v>
      </c>
      <c r="D64" s="6">
        <v>200</v>
      </c>
      <c r="E64" s="51" t="s">
        <v>508</v>
      </c>
      <c r="F64" s="366">
        <v>4</v>
      </c>
      <c r="G64" s="342" t="s">
        <v>125</v>
      </c>
      <c r="H64" s="343"/>
    </row>
    <row r="65" spans="1:8" x14ac:dyDescent="0.5">
      <c r="A65" s="348">
        <v>60</v>
      </c>
      <c r="B65" s="30" t="s">
        <v>131</v>
      </c>
      <c r="C65" s="348">
        <v>145</v>
      </c>
      <c r="D65" s="6">
        <v>600</v>
      </c>
      <c r="E65" s="51" t="s">
        <v>559</v>
      </c>
      <c r="F65" s="366">
        <v>4</v>
      </c>
      <c r="G65" s="387" t="s">
        <v>142</v>
      </c>
      <c r="H65" s="388"/>
    </row>
    <row r="66" spans="1:8" x14ac:dyDescent="0.5">
      <c r="A66" s="348">
        <v>61</v>
      </c>
      <c r="B66" s="30" t="s">
        <v>167</v>
      </c>
      <c r="C66" s="348" t="s">
        <v>210</v>
      </c>
      <c r="D66" s="14">
        <v>200</v>
      </c>
      <c r="E66" s="75">
        <v>0.79032258064516125</v>
      </c>
      <c r="F66" s="366">
        <v>4</v>
      </c>
      <c r="G66" s="387" t="s">
        <v>125</v>
      </c>
      <c r="H66" s="388"/>
    </row>
    <row r="67" spans="1:8" x14ac:dyDescent="0.5">
      <c r="A67" s="348">
        <v>62</v>
      </c>
      <c r="B67" s="30" t="s">
        <v>321</v>
      </c>
      <c r="C67" s="348" t="s">
        <v>322</v>
      </c>
      <c r="D67" s="14">
        <v>691</v>
      </c>
      <c r="E67" s="51" t="s">
        <v>465</v>
      </c>
      <c r="F67" s="51" t="s">
        <v>951</v>
      </c>
      <c r="G67" s="342" t="s">
        <v>125</v>
      </c>
      <c r="H67" s="343"/>
    </row>
    <row r="68" spans="1:8" x14ac:dyDescent="0.5">
      <c r="A68" s="348">
        <v>63</v>
      </c>
      <c r="B68" s="30" t="s">
        <v>368</v>
      </c>
      <c r="C68" s="348" t="s">
        <v>369</v>
      </c>
      <c r="D68" s="14">
        <v>1680</v>
      </c>
      <c r="E68" s="51" t="s">
        <v>871</v>
      </c>
      <c r="F68" s="51" t="s">
        <v>951</v>
      </c>
      <c r="G68" s="387" t="s">
        <v>142</v>
      </c>
      <c r="H68" s="388"/>
    </row>
    <row r="69" spans="1:8" ht="26.25" x14ac:dyDescent="0.55000000000000004">
      <c r="A69" s="384" t="s">
        <v>22</v>
      </c>
      <c r="B69" s="385"/>
      <c r="C69" s="386"/>
      <c r="D69" s="76">
        <f>SUM(D6:D68)</f>
        <v>96917</v>
      </c>
      <c r="E69" s="76"/>
      <c r="F69" s="76"/>
      <c r="G69" s="384"/>
      <c r="H69" s="386"/>
    </row>
    <row r="70" spans="1:8" s="50" customFormat="1" ht="26.25" x14ac:dyDescent="0.55000000000000004">
      <c r="A70" s="23"/>
      <c r="B70" s="23"/>
      <c r="C70" s="23"/>
      <c r="D70" s="24"/>
      <c r="E70" s="24"/>
      <c r="F70" s="24"/>
      <c r="G70" s="23"/>
      <c r="H70" s="23"/>
    </row>
    <row r="71" spans="1:8" x14ac:dyDescent="0.5">
      <c r="B71" s="69" t="e">
        <f>#REF!+#REF!+#REF!+D69</f>
        <v>#REF!</v>
      </c>
    </row>
  </sheetData>
  <mergeCells count="56">
    <mergeCell ref="A1:H1"/>
    <mergeCell ref="A2:H2"/>
    <mergeCell ref="A4:A5"/>
    <mergeCell ref="B4:B5"/>
    <mergeCell ref="C4:C5"/>
    <mergeCell ref="D4:D5"/>
    <mergeCell ref="E4:E5"/>
    <mergeCell ref="G4:H5"/>
    <mergeCell ref="F4:F5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G11:H11"/>
    <mergeCell ref="G27:H27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55:H55"/>
    <mergeCell ref="G29:H29"/>
    <mergeCell ref="G31:H31"/>
    <mergeCell ref="G41:H41"/>
    <mergeCell ref="G42:H42"/>
    <mergeCell ref="G44:H44"/>
    <mergeCell ref="G45:H45"/>
    <mergeCell ref="G46:H46"/>
    <mergeCell ref="G49:H49"/>
    <mergeCell ref="G50:H50"/>
    <mergeCell ref="G52:H52"/>
    <mergeCell ref="G53:H53"/>
    <mergeCell ref="G61:H61"/>
    <mergeCell ref="G62:H62"/>
    <mergeCell ref="G63:H63"/>
    <mergeCell ref="G56:H56"/>
    <mergeCell ref="G57:H57"/>
    <mergeCell ref="G58:H58"/>
    <mergeCell ref="G59:H59"/>
    <mergeCell ref="G60:H60"/>
    <mergeCell ref="A69:C69"/>
    <mergeCell ref="G69:H69"/>
    <mergeCell ref="G65:H65"/>
    <mergeCell ref="G66:H66"/>
    <mergeCell ref="G68:H68"/>
  </mergeCells>
  <pageMargins left="0.31496062992125984" right="0.23" top="0.59055118110236227" bottom="0.27559055118110237" header="0.71" footer="0.2362204724409449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17" zoomScaleNormal="100" workbookViewId="0">
      <selection sqref="A1:H31"/>
    </sheetView>
  </sheetViews>
  <sheetFormatPr defaultRowHeight="23.25" x14ac:dyDescent="0.5"/>
  <cols>
    <col min="1" max="1" width="4.25" style="23" customWidth="1"/>
    <col min="2" max="2" width="24" style="23" customWidth="1"/>
    <col min="3" max="3" width="9.625" style="23" bestFit="1" customWidth="1"/>
    <col min="4" max="4" width="11.75" style="24" customWidth="1"/>
    <col min="5" max="5" width="10.5" style="25" customWidth="1"/>
    <col min="6" max="6" width="9.75" style="23" customWidth="1"/>
    <col min="7" max="7" width="10.625" style="26" customWidth="1"/>
    <col min="8" max="9" width="9.75" style="26" customWidth="1"/>
    <col min="10" max="16384" width="9" style="23"/>
  </cols>
  <sheetData>
    <row r="1" spans="1:10" ht="26.25" x14ac:dyDescent="0.55000000000000004">
      <c r="A1" s="379" t="s">
        <v>93</v>
      </c>
      <c r="B1" s="379"/>
      <c r="C1" s="379"/>
      <c r="D1" s="379"/>
      <c r="E1" s="379"/>
      <c r="F1" s="379"/>
      <c r="G1" s="379"/>
      <c r="H1" s="379"/>
      <c r="I1" s="307"/>
    </row>
    <row r="2" spans="1:10" ht="26.25" x14ac:dyDescent="0.55000000000000004">
      <c r="A2" s="379" t="s">
        <v>944</v>
      </c>
      <c r="B2" s="379"/>
      <c r="C2" s="379"/>
      <c r="D2" s="379"/>
      <c r="E2" s="379"/>
      <c r="F2" s="379"/>
      <c r="G2" s="379"/>
      <c r="H2" s="379"/>
      <c r="I2" s="307"/>
    </row>
    <row r="3" spans="1:10" ht="19.5" customHeight="1" x14ac:dyDescent="0.5"/>
    <row r="4" spans="1:10" x14ac:dyDescent="0.5">
      <c r="A4" s="389" t="s">
        <v>1</v>
      </c>
      <c r="B4" s="389" t="s">
        <v>2</v>
      </c>
      <c r="C4" s="54" t="s">
        <v>94</v>
      </c>
      <c r="D4" s="412" t="s">
        <v>5</v>
      </c>
      <c r="E4" s="424" t="s">
        <v>945</v>
      </c>
      <c r="F4" s="414" t="s">
        <v>7</v>
      </c>
      <c r="G4" s="415"/>
      <c r="H4" s="27" t="s">
        <v>96</v>
      </c>
      <c r="I4" s="97"/>
      <c r="J4" s="45"/>
    </row>
    <row r="5" spans="1:10" x14ac:dyDescent="0.5">
      <c r="A5" s="389"/>
      <c r="B5" s="389"/>
      <c r="C5" s="55" t="s">
        <v>97</v>
      </c>
      <c r="D5" s="413"/>
      <c r="E5" s="372"/>
      <c r="F5" s="416"/>
      <c r="G5" s="417"/>
      <c r="H5" s="29" t="s">
        <v>99</v>
      </c>
      <c r="I5" s="97"/>
      <c r="J5" s="45"/>
    </row>
    <row r="6" spans="1:10" x14ac:dyDescent="0.5">
      <c r="A6" s="311">
        <v>1</v>
      </c>
      <c r="B6" s="134" t="s">
        <v>237</v>
      </c>
      <c r="C6" s="311">
        <v>26</v>
      </c>
      <c r="D6" s="135">
        <v>500</v>
      </c>
      <c r="E6" s="136" t="s">
        <v>946</v>
      </c>
      <c r="F6" s="411" t="s">
        <v>12</v>
      </c>
      <c r="G6" s="411"/>
      <c r="H6" s="137" t="s">
        <v>385</v>
      </c>
      <c r="I6" s="98"/>
      <c r="J6" s="231"/>
    </row>
    <row r="7" spans="1:10" x14ac:dyDescent="0.5">
      <c r="A7" s="310">
        <v>2</v>
      </c>
      <c r="B7" s="139" t="s">
        <v>15</v>
      </c>
      <c r="C7" s="310">
        <v>58</v>
      </c>
      <c r="D7" s="140">
        <v>500</v>
      </c>
      <c r="E7" s="315" t="s">
        <v>946</v>
      </c>
      <c r="F7" s="407" t="s">
        <v>16</v>
      </c>
      <c r="G7" s="407"/>
      <c r="H7" s="142" t="s">
        <v>386</v>
      </c>
      <c r="I7" s="98"/>
      <c r="J7" s="45"/>
    </row>
    <row r="8" spans="1:10" x14ac:dyDescent="0.5">
      <c r="A8" s="309">
        <v>3</v>
      </c>
      <c r="B8" s="139" t="s">
        <v>240</v>
      </c>
      <c r="C8" s="310">
        <v>74</v>
      </c>
      <c r="D8" s="140">
        <v>500</v>
      </c>
      <c r="E8" s="141" t="s">
        <v>946</v>
      </c>
      <c r="F8" s="407" t="s">
        <v>16</v>
      </c>
      <c r="G8" s="407"/>
      <c r="H8" s="142" t="s">
        <v>386</v>
      </c>
      <c r="I8" s="98"/>
      <c r="J8" s="231"/>
    </row>
    <row r="9" spans="1:10" x14ac:dyDescent="0.5">
      <c r="A9" s="310">
        <v>4</v>
      </c>
      <c r="B9" s="139" t="s">
        <v>249</v>
      </c>
      <c r="C9" s="310">
        <v>145</v>
      </c>
      <c r="D9" s="140">
        <v>1200</v>
      </c>
      <c r="E9" s="141" t="s">
        <v>946</v>
      </c>
      <c r="F9" s="407" t="s">
        <v>400</v>
      </c>
      <c r="G9" s="407"/>
      <c r="H9" s="142" t="s">
        <v>387</v>
      </c>
      <c r="I9" s="98"/>
      <c r="J9" s="45"/>
    </row>
    <row r="10" spans="1:10" x14ac:dyDescent="0.5">
      <c r="A10" s="309">
        <v>5</v>
      </c>
      <c r="B10" s="139" t="s">
        <v>252</v>
      </c>
      <c r="C10" s="310">
        <v>146</v>
      </c>
      <c r="D10" s="140">
        <v>1200</v>
      </c>
      <c r="E10" s="316" t="s">
        <v>946</v>
      </c>
      <c r="F10" s="407" t="s">
        <v>177</v>
      </c>
      <c r="G10" s="407"/>
      <c r="H10" s="142" t="s">
        <v>388</v>
      </c>
      <c r="I10" s="98"/>
      <c r="J10" s="45"/>
    </row>
    <row r="11" spans="1:10" x14ac:dyDescent="0.5">
      <c r="A11" s="310">
        <v>6</v>
      </c>
      <c r="B11" s="139" t="s">
        <v>661</v>
      </c>
      <c r="C11" s="310">
        <v>142</v>
      </c>
      <c r="D11" s="140">
        <v>500</v>
      </c>
      <c r="E11" s="141" t="s">
        <v>946</v>
      </c>
      <c r="F11" s="418" t="s">
        <v>12</v>
      </c>
      <c r="G11" s="418"/>
      <c r="H11" s="142" t="s">
        <v>387</v>
      </c>
      <c r="I11" s="98"/>
      <c r="J11" s="45"/>
    </row>
    <row r="12" spans="1:10" x14ac:dyDescent="0.5">
      <c r="A12" s="309">
        <v>7</v>
      </c>
      <c r="B12" s="139" t="s">
        <v>268</v>
      </c>
      <c r="C12" s="310" t="s">
        <v>101</v>
      </c>
      <c r="D12" s="143">
        <v>1440</v>
      </c>
      <c r="E12" s="316" t="s">
        <v>946</v>
      </c>
      <c r="F12" s="407" t="s">
        <v>956</v>
      </c>
      <c r="G12" s="407"/>
      <c r="H12" s="142" t="s">
        <v>270</v>
      </c>
      <c r="I12" s="98"/>
      <c r="J12" s="45"/>
    </row>
    <row r="13" spans="1:10" x14ac:dyDescent="0.5">
      <c r="A13" s="310">
        <v>8</v>
      </c>
      <c r="B13" s="144" t="s">
        <v>271</v>
      </c>
      <c r="C13" s="310" t="s">
        <v>102</v>
      </c>
      <c r="D13" s="145">
        <v>1440</v>
      </c>
      <c r="E13" s="315" t="s">
        <v>946</v>
      </c>
      <c r="F13" s="407" t="s">
        <v>957</v>
      </c>
      <c r="G13" s="407"/>
      <c r="H13" s="314" t="s">
        <v>272</v>
      </c>
      <c r="I13" s="97"/>
      <c r="J13" s="45"/>
    </row>
    <row r="14" spans="1:10" x14ac:dyDescent="0.5">
      <c r="A14" s="339"/>
      <c r="B14" s="139" t="s">
        <v>1011</v>
      </c>
      <c r="C14" s="340" t="s">
        <v>1012</v>
      </c>
      <c r="D14" s="145">
        <v>1200</v>
      </c>
      <c r="E14" s="315"/>
      <c r="F14" s="407" t="s">
        <v>957</v>
      </c>
      <c r="G14" s="407"/>
      <c r="H14" s="217">
        <v>22892</v>
      </c>
      <c r="I14" s="97"/>
      <c r="J14" s="45"/>
    </row>
    <row r="15" spans="1:10" x14ac:dyDescent="0.5">
      <c r="A15" s="309">
        <v>9</v>
      </c>
      <c r="B15" s="144" t="s">
        <v>189</v>
      </c>
      <c r="C15" s="310">
        <v>168</v>
      </c>
      <c r="D15" s="145">
        <v>1200</v>
      </c>
      <c r="E15" s="141" t="s">
        <v>946</v>
      </c>
      <c r="F15" s="407" t="s">
        <v>177</v>
      </c>
      <c r="G15" s="407"/>
      <c r="H15" s="199" t="s">
        <v>323</v>
      </c>
      <c r="I15" s="98"/>
      <c r="J15" s="45"/>
    </row>
    <row r="16" spans="1:10" x14ac:dyDescent="0.5">
      <c r="A16" s="310">
        <v>10</v>
      </c>
      <c r="B16" s="197" t="s">
        <v>389</v>
      </c>
      <c r="C16" s="193">
        <v>60</v>
      </c>
      <c r="D16" s="317">
        <v>1000</v>
      </c>
      <c r="E16" s="315" t="s">
        <v>946</v>
      </c>
      <c r="F16" s="318" t="s">
        <v>390</v>
      </c>
      <c r="G16" s="318"/>
      <c r="H16" s="319" t="s">
        <v>393</v>
      </c>
      <c r="I16" s="131"/>
      <c r="J16" s="45"/>
    </row>
    <row r="17" spans="1:10" x14ac:dyDescent="0.5">
      <c r="A17" s="309">
        <v>11</v>
      </c>
      <c r="B17" s="139" t="s">
        <v>248</v>
      </c>
      <c r="C17" s="310">
        <v>181</v>
      </c>
      <c r="D17" s="140">
        <v>1000</v>
      </c>
      <c r="E17" s="141" t="s">
        <v>947</v>
      </c>
      <c r="F17" s="406" t="s">
        <v>330</v>
      </c>
      <c r="G17" s="406"/>
      <c r="H17" s="142" t="s">
        <v>395</v>
      </c>
      <c r="I17" s="98"/>
      <c r="J17" s="45"/>
    </row>
    <row r="18" spans="1:10" x14ac:dyDescent="0.5">
      <c r="A18" s="310">
        <v>12</v>
      </c>
      <c r="B18" s="139" t="s">
        <v>250</v>
      </c>
      <c r="C18" s="310">
        <v>663</v>
      </c>
      <c r="D18" s="140">
        <v>1200</v>
      </c>
      <c r="E18" s="316" t="s">
        <v>947</v>
      </c>
      <c r="F18" s="402" t="s">
        <v>251</v>
      </c>
      <c r="G18" s="403"/>
      <c r="H18" s="142" t="s">
        <v>396</v>
      </c>
      <c r="I18" s="98"/>
      <c r="J18" s="45"/>
    </row>
    <row r="19" spans="1:10" x14ac:dyDescent="0.5">
      <c r="A19" s="309">
        <v>13</v>
      </c>
      <c r="B19" s="139" t="s">
        <v>253</v>
      </c>
      <c r="C19" s="310">
        <v>918</v>
      </c>
      <c r="D19" s="140">
        <v>1200</v>
      </c>
      <c r="E19" s="315" t="s">
        <v>947</v>
      </c>
      <c r="F19" s="407" t="s">
        <v>177</v>
      </c>
      <c r="G19" s="407"/>
      <c r="H19" s="142" t="s">
        <v>397</v>
      </c>
      <c r="I19" s="98"/>
      <c r="J19" s="45"/>
    </row>
    <row r="20" spans="1:10" x14ac:dyDescent="0.5">
      <c r="A20" s="310">
        <v>14</v>
      </c>
      <c r="B20" s="148" t="s">
        <v>255</v>
      </c>
      <c r="C20" s="310">
        <v>310</v>
      </c>
      <c r="D20" s="140">
        <v>1200</v>
      </c>
      <c r="E20" s="141" t="s">
        <v>947</v>
      </c>
      <c r="F20" s="402" t="s">
        <v>175</v>
      </c>
      <c r="G20" s="403"/>
      <c r="H20" s="142" t="s">
        <v>398</v>
      </c>
      <c r="I20" s="98"/>
      <c r="J20" s="231"/>
    </row>
    <row r="21" spans="1:10" x14ac:dyDescent="0.5">
      <c r="A21" s="309">
        <v>15</v>
      </c>
      <c r="B21" s="139" t="s">
        <v>276</v>
      </c>
      <c r="C21" s="310">
        <v>804</v>
      </c>
      <c r="D21" s="140">
        <v>1440</v>
      </c>
      <c r="E21" s="315" t="s">
        <v>947</v>
      </c>
      <c r="F21" s="404" t="s">
        <v>277</v>
      </c>
      <c r="G21" s="405"/>
      <c r="H21" s="142" t="s">
        <v>681</v>
      </c>
      <c r="I21" s="98"/>
      <c r="J21" s="45"/>
    </row>
    <row r="22" spans="1:10" x14ac:dyDescent="0.5">
      <c r="A22" s="310">
        <v>16</v>
      </c>
      <c r="B22" s="139" t="s">
        <v>331</v>
      </c>
      <c r="C22" s="310">
        <v>721</v>
      </c>
      <c r="D22" s="140">
        <v>500</v>
      </c>
      <c r="E22" s="141" t="s">
        <v>947</v>
      </c>
      <c r="F22" s="402" t="s">
        <v>332</v>
      </c>
      <c r="G22" s="403"/>
      <c r="H22" s="199" t="s">
        <v>333</v>
      </c>
      <c r="I22" s="98"/>
      <c r="J22" s="45"/>
    </row>
    <row r="23" spans="1:10" x14ac:dyDescent="0.5">
      <c r="A23" s="309">
        <v>17</v>
      </c>
      <c r="B23" s="139" t="s">
        <v>341</v>
      </c>
      <c r="C23" s="310">
        <v>929</v>
      </c>
      <c r="D23" s="140">
        <v>1000</v>
      </c>
      <c r="E23" s="141" t="s">
        <v>947</v>
      </c>
      <c r="F23" s="312" t="s">
        <v>954</v>
      </c>
      <c r="G23" s="313"/>
      <c r="H23" s="199" t="s">
        <v>402</v>
      </c>
      <c r="I23" s="98"/>
      <c r="J23" s="45"/>
    </row>
    <row r="24" spans="1:10" x14ac:dyDescent="0.5">
      <c r="A24" s="310">
        <v>18</v>
      </c>
      <c r="B24" s="139" t="s">
        <v>417</v>
      </c>
      <c r="C24" s="310"/>
      <c r="D24" s="140">
        <v>2000</v>
      </c>
      <c r="E24" s="315" t="s">
        <v>947</v>
      </c>
      <c r="F24" s="312" t="s">
        <v>418</v>
      </c>
      <c r="G24" s="313"/>
      <c r="H24" s="142" t="s">
        <v>684</v>
      </c>
      <c r="I24" s="98"/>
      <c r="J24" s="45"/>
    </row>
    <row r="25" spans="1:10" x14ac:dyDescent="0.5">
      <c r="A25" s="309">
        <v>19</v>
      </c>
      <c r="B25" s="139" t="s">
        <v>756</v>
      </c>
      <c r="C25" s="310">
        <v>987</v>
      </c>
      <c r="D25" s="140">
        <v>2000</v>
      </c>
      <c r="E25" s="141" t="s">
        <v>947</v>
      </c>
      <c r="F25" s="400" t="s">
        <v>955</v>
      </c>
      <c r="G25" s="401"/>
      <c r="H25" s="199" t="s">
        <v>758</v>
      </c>
      <c r="I25" s="98"/>
      <c r="J25" s="45"/>
    </row>
    <row r="26" spans="1:10" x14ac:dyDescent="0.5">
      <c r="A26" s="310">
        <v>20</v>
      </c>
      <c r="B26" s="328" t="s">
        <v>813</v>
      </c>
      <c r="C26" s="310">
        <v>250</v>
      </c>
      <c r="D26" s="143">
        <v>1440</v>
      </c>
      <c r="E26" s="141" t="s">
        <v>949</v>
      </c>
      <c r="F26" s="402" t="s">
        <v>244</v>
      </c>
      <c r="G26" s="403"/>
      <c r="H26" s="142" t="s">
        <v>396</v>
      </c>
      <c r="I26" s="98"/>
      <c r="J26" s="45"/>
    </row>
    <row r="27" spans="1:10" x14ac:dyDescent="0.5">
      <c r="A27" s="309">
        <v>21</v>
      </c>
      <c r="B27" s="139" t="s">
        <v>245</v>
      </c>
      <c r="C27" s="329" t="s">
        <v>246</v>
      </c>
      <c r="D27" s="143">
        <v>1200</v>
      </c>
      <c r="E27" s="141" t="s">
        <v>949</v>
      </c>
      <c r="F27" s="402" t="s">
        <v>247</v>
      </c>
      <c r="G27" s="403"/>
      <c r="H27" s="142" t="s">
        <v>404</v>
      </c>
      <c r="I27" s="98"/>
      <c r="J27" s="45"/>
    </row>
    <row r="28" spans="1:10" x14ac:dyDescent="0.5">
      <c r="A28" s="310">
        <v>22</v>
      </c>
      <c r="B28" s="139" t="s">
        <v>256</v>
      </c>
      <c r="C28" s="310">
        <v>153</v>
      </c>
      <c r="D28" s="143">
        <v>240</v>
      </c>
      <c r="E28" s="141" t="s">
        <v>949</v>
      </c>
      <c r="F28" s="402" t="s">
        <v>257</v>
      </c>
      <c r="G28" s="403"/>
      <c r="H28" s="142" t="s">
        <v>436</v>
      </c>
      <c r="I28" s="98"/>
      <c r="J28" s="45"/>
    </row>
    <row r="29" spans="1:10" x14ac:dyDescent="0.5">
      <c r="A29" s="309">
        <v>23</v>
      </c>
      <c r="B29" s="139" t="s">
        <v>310</v>
      </c>
      <c r="C29" s="310">
        <v>211</v>
      </c>
      <c r="D29" s="143">
        <v>1500</v>
      </c>
      <c r="E29" s="141" t="s">
        <v>951</v>
      </c>
      <c r="F29" s="400" t="s">
        <v>347</v>
      </c>
      <c r="G29" s="401"/>
      <c r="H29" s="199" t="s">
        <v>434</v>
      </c>
      <c r="I29" s="98"/>
      <c r="J29" s="45"/>
    </row>
    <row r="30" spans="1:10" x14ac:dyDescent="0.5">
      <c r="A30" s="310">
        <v>24</v>
      </c>
      <c r="B30" s="139" t="s">
        <v>275</v>
      </c>
      <c r="C30" s="310">
        <v>120</v>
      </c>
      <c r="D30" s="140">
        <v>1440</v>
      </c>
      <c r="E30" s="141" t="s">
        <v>952</v>
      </c>
      <c r="F30" s="402" t="s">
        <v>235</v>
      </c>
      <c r="G30" s="403"/>
      <c r="H30" s="142" t="s">
        <v>435</v>
      </c>
      <c r="I30" s="98"/>
      <c r="J30" s="231"/>
    </row>
    <row r="31" spans="1:10" s="50" customFormat="1" ht="26.25" x14ac:dyDescent="0.55000000000000004">
      <c r="A31" s="425" t="s">
        <v>22</v>
      </c>
      <c r="B31" s="426"/>
      <c r="C31" s="427"/>
      <c r="D31" s="326">
        <f>SUM(D6:D30)</f>
        <v>28040</v>
      </c>
      <c r="E31" s="326"/>
      <c r="F31" s="425"/>
      <c r="G31" s="427"/>
      <c r="H31" s="327"/>
      <c r="I31" s="94"/>
      <c r="J31" s="94"/>
    </row>
    <row r="32" spans="1:10" s="50" customFormat="1" ht="26.25" x14ac:dyDescent="0.55000000000000004">
      <c r="A32" s="308"/>
      <c r="B32" s="308"/>
      <c r="C32" s="308"/>
      <c r="D32" s="96"/>
      <c r="E32" s="96"/>
      <c r="F32" s="308"/>
      <c r="G32" s="308"/>
      <c r="H32" s="94"/>
      <c r="I32" s="94"/>
      <c r="J32" s="94"/>
    </row>
    <row r="33" spans="1:10" s="50" customFormat="1" ht="26.25" x14ac:dyDescent="0.55000000000000004">
      <c r="A33" s="308"/>
      <c r="B33" s="235"/>
      <c r="C33" s="308"/>
      <c r="D33" s="96"/>
      <c r="E33" s="96"/>
      <c r="F33" s="308"/>
      <c r="G33" s="308"/>
      <c r="H33" s="94"/>
      <c r="I33" s="94"/>
      <c r="J33" s="94"/>
    </row>
    <row r="34" spans="1:10" s="50" customFormat="1" ht="26.25" x14ac:dyDescent="0.55000000000000004">
      <c r="A34" s="308"/>
      <c r="B34" s="308"/>
      <c r="C34" s="308"/>
      <c r="D34" s="96"/>
      <c r="E34" s="96"/>
      <c r="F34" s="308"/>
      <c r="G34" s="308"/>
      <c r="H34" s="94"/>
      <c r="I34" s="94"/>
      <c r="J34" s="94"/>
    </row>
    <row r="35" spans="1:10" s="50" customFormat="1" ht="26.25" x14ac:dyDescent="0.55000000000000004">
      <c r="A35" s="308"/>
      <c r="B35" s="308"/>
      <c r="C35" s="308"/>
      <c r="D35" s="96"/>
      <c r="E35" s="96"/>
      <c r="F35" s="308"/>
      <c r="G35" s="308"/>
      <c r="H35" s="94"/>
      <c r="I35" s="94"/>
      <c r="J35" s="94"/>
    </row>
    <row r="36" spans="1:10" s="50" customFormat="1" ht="26.25" x14ac:dyDescent="0.55000000000000004">
      <c r="A36" s="308"/>
      <c r="B36" s="308"/>
      <c r="C36" s="308"/>
      <c r="D36" s="96"/>
      <c r="E36" s="96"/>
      <c r="F36" s="308"/>
      <c r="G36" s="308"/>
      <c r="H36" s="94"/>
      <c r="I36" s="94"/>
      <c r="J36" s="94"/>
    </row>
    <row r="37" spans="1:10" s="50" customFormat="1" ht="26.25" x14ac:dyDescent="0.55000000000000004">
      <c r="A37" s="308"/>
      <c r="B37" s="308"/>
      <c r="C37" s="308"/>
      <c r="D37" s="96"/>
      <c r="E37" s="96"/>
      <c r="F37" s="308"/>
      <c r="G37" s="308"/>
      <c r="H37" s="94"/>
      <c r="I37" s="94"/>
      <c r="J37" s="94"/>
    </row>
    <row r="38" spans="1:10" s="50" customFormat="1" ht="26.25" x14ac:dyDescent="0.55000000000000004">
      <c r="A38" s="308"/>
      <c r="B38" s="308"/>
      <c r="C38" s="308"/>
      <c r="D38" s="96"/>
      <c r="E38" s="96"/>
      <c r="F38" s="308"/>
      <c r="G38" s="308"/>
      <c r="H38" s="94"/>
      <c r="I38" s="94"/>
      <c r="J38" s="94"/>
    </row>
    <row r="39" spans="1:10" s="50" customFormat="1" ht="26.25" x14ac:dyDescent="0.55000000000000004">
      <c r="A39" s="308"/>
      <c r="B39" s="308"/>
      <c r="C39" s="308"/>
      <c r="D39" s="96"/>
      <c r="E39" s="96"/>
      <c r="F39" s="308"/>
      <c r="G39" s="308"/>
      <c r="H39" s="94"/>
      <c r="I39" s="94"/>
      <c r="J39" s="94"/>
    </row>
    <row r="40" spans="1:10" s="50" customFormat="1" ht="26.25" x14ac:dyDescent="0.55000000000000004">
      <c r="A40" s="308"/>
      <c r="B40" s="308"/>
      <c r="C40" s="308"/>
      <c r="D40" s="96"/>
      <c r="E40" s="96"/>
      <c r="F40" s="308"/>
      <c r="G40" s="308"/>
      <c r="H40" s="94"/>
      <c r="I40" s="94"/>
      <c r="J40" s="94"/>
    </row>
    <row r="41" spans="1:10" s="50" customFormat="1" ht="26.25" x14ac:dyDescent="0.55000000000000004">
      <c r="A41" s="308"/>
      <c r="B41" s="308"/>
      <c r="C41" s="308"/>
      <c r="D41" s="96"/>
      <c r="E41" s="96"/>
      <c r="F41" s="308"/>
      <c r="G41" s="308"/>
      <c r="H41" s="94"/>
      <c r="I41" s="94"/>
      <c r="J41" s="94"/>
    </row>
    <row r="42" spans="1:10" s="50" customFormat="1" ht="26.25" x14ac:dyDescent="0.55000000000000004">
      <c r="A42" s="308"/>
      <c r="B42" s="308"/>
      <c r="C42" s="308"/>
      <c r="D42" s="96"/>
      <c r="E42" s="96"/>
      <c r="F42" s="308"/>
      <c r="G42" s="308"/>
      <c r="H42" s="94"/>
      <c r="I42" s="94"/>
      <c r="J42" s="94"/>
    </row>
    <row r="43" spans="1:10" s="50" customFormat="1" ht="26.25" x14ac:dyDescent="0.55000000000000004">
      <c r="A43" s="308"/>
      <c r="B43" s="308"/>
      <c r="C43" s="308"/>
      <c r="D43" s="96"/>
      <c r="E43" s="96"/>
      <c r="F43" s="308"/>
      <c r="G43" s="308"/>
      <c r="H43" s="94"/>
      <c r="I43" s="94"/>
      <c r="J43" s="94"/>
    </row>
    <row r="44" spans="1:10" s="50" customFormat="1" ht="26.25" x14ac:dyDescent="0.55000000000000004">
      <c r="A44" s="308"/>
      <c r="B44" s="308"/>
      <c r="C44" s="308"/>
      <c r="D44" s="96"/>
      <c r="E44" s="96"/>
      <c r="F44" s="308"/>
      <c r="G44" s="308"/>
      <c r="H44" s="94"/>
      <c r="I44" s="94"/>
      <c r="J44" s="94"/>
    </row>
    <row r="45" spans="1:10" ht="26.25" x14ac:dyDescent="0.55000000000000004">
      <c r="I45" s="308"/>
      <c r="J45" s="45"/>
    </row>
    <row r="46" spans="1:10" ht="26.25" x14ac:dyDescent="0.55000000000000004">
      <c r="I46" s="308"/>
      <c r="J46" s="45"/>
    </row>
    <row r="47" spans="1:10" ht="16.5" customHeight="1" x14ac:dyDescent="0.5">
      <c r="B47" s="99"/>
      <c r="C47" s="69" t="e">
        <f>#REF!+#REF!+#REF!+#REF!+#REF!+#REF!+D31</f>
        <v>#REF!</v>
      </c>
      <c r="I47" s="48"/>
      <c r="J47" s="45"/>
    </row>
    <row r="48" spans="1:10" x14ac:dyDescent="0.5">
      <c r="F48" s="69"/>
      <c r="H48" s="48"/>
      <c r="I48" s="248"/>
      <c r="J48" s="45"/>
    </row>
    <row r="49" spans="1:10" x14ac:dyDescent="0.5">
      <c r="H49" s="48"/>
      <c r="I49" s="248"/>
      <c r="J49" s="45"/>
    </row>
    <row r="50" spans="1:10" x14ac:dyDescent="0.5">
      <c r="H50" s="48"/>
      <c r="I50" s="249"/>
      <c r="J50" s="45"/>
    </row>
    <row r="51" spans="1:10" x14ac:dyDescent="0.5">
      <c r="H51" s="48"/>
      <c r="I51" s="249"/>
      <c r="J51" s="45"/>
    </row>
    <row r="52" spans="1:10" x14ac:dyDescent="0.5">
      <c r="H52" s="48"/>
      <c r="I52" s="249"/>
      <c r="J52" s="45"/>
    </row>
    <row r="53" spans="1:10" x14ac:dyDescent="0.5">
      <c r="H53" s="48"/>
      <c r="I53" s="249"/>
      <c r="J53" s="45"/>
    </row>
    <row r="54" spans="1:10" x14ac:dyDescent="0.5">
      <c r="H54" s="48"/>
      <c r="I54" s="249"/>
      <c r="J54" s="45"/>
    </row>
    <row r="55" spans="1:10" x14ac:dyDescent="0.5">
      <c r="H55" s="48"/>
      <c r="I55" s="249"/>
      <c r="J55" s="45"/>
    </row>
    <row r="56" spans="1:10" x14ac:dyDescent="0.5">
      <c r="H56" s="48"/>
      <c r="I56" s="249"/>
      <c r="J56" s="45"/>
    </row>
    <row r="57" spans="1:10" x14ac:dyDescent="0.5">
      <c r="H57" s="48"/>
      <c r="I57" s="249"/>
      <c r="J57" s="45"/>
    </row>
    <row r="58" spans="1:10" x14ac:dyDescent="0.5">
      <c r="H58" s="48"/>
      <c r="I58" s="249"/>
      <c r="J58" s="45"/>
    </row>
    <row r="59" spans="1:10" x14ac:dyDescent="0.5">
      <c r="H59" s="48"/>
      <c r="I59" s="249"/>
      <c r="J59" s="45"/>
    </row>
    <row r="60" spans="1:10" x14ac:dyDescent="0.5">
      <c r="H60" s="48"/>
      <c r="I60" s="249"/>
      <c r="J60" s="45"/>
    </row>
    <row r="61" spans="1:10" s="50" customFormat="1" ht="26.25" x14ac:dyDescent="0.55000000000000004">
      <c r="A61" s="23"/>
      <c r="B61" s="23"/>
      <c r="C61" s="23"/>
      <c r="D61" s="24"/>
      <c r="E61" s="25"/>
      <c r="F61" s="23"/>
      <c r="G61" s="26"/>
      <c r="H61" s="26"/>
      <c r="I61" s="94"/>
      <c r="J61" s="94"/>
    </row>
    <row r="62" spans="1:10" x14ac:dyDescent="0.5">
      <c r="I62" s="48"/>
      <c r="J62" s="45"/>
    </row>
    <row r="63" spans="1:10" x14ac:dyDescent="0.5">
      <c r="I63" s="48"/>
      <c r="J63" s="45"/>
    </row>
    <row r="64" spans="1:10" ht="26.25" customHeight="1" x14ac:dyDescent="0.5">
      <c r="I64" s="48"/>
      <c r="J64" s="45"/>
    </row>
    <row r="65" spans="9:10" x14ac:dyDescent="0.5">
      <c r="I65" s="48"/>
      <c r="J65" s="45"/>
    </row>
    <row r="66" spans="9:10" x14ac:dyDescent="0.5">
      <c r="I66" s="48"/>
      <c r="J66" s="45"/>
    </row>
    <row r="67" spans="9:10" x14ac:dyDescent="0.5">
      <c r="I67" s="48"/>
      <c r="J67" s="45"/>
    </row>
    <row r="68" spans="9:10" x14ac:dyDescent="0.5">
      <c r="I68" s="48"/>
      <c r="J68" s="45"/>
    </row>
    <row r="69" spans="9:10" x14ac:dyDescent="0.5">
      <c r="I69" s="48"/>
      <c r="J69" s="45"/>
    </row>
    <row r="70" spans="9:10" x14ac:dyDescent="0.5">
      <c r="I70" s="48"/>
      <c r="J70" s="45"/>
    </row>
    <row r="71" spans="9:10" x14ac:dyDescent="0.5">
      <c r="I71" s="48"/>
      <c r="J71" s="45"/>
    </row>
    <row r="72" spans="9:10" x14ac:dyDescent="0.5">
      <c r="I72" s="48"/>
      <c r="J72" s="45"/>
    </row>
    <row r="73" spans="9:10" x14ac:dyDescent="0.5">
      <c r="I73" s="48"/>
      <c r="J73" s="45"/>
    </row>
    <row r="74" spans="9:10" x14ac:dyDescent="0.5">
      <c r="J74" s="45"/>
    </row>
    <row r="75" spans="9:10" x14ac:dyDescent="0.5">
      <c r="J75" s="45"/>
    </row>
    <row r="76" spans="9:10" x14ac:dyDescent="0.5">
      <c r="J76" s="45"/>
    </row>
    <row r="77" spans="9:10" x14ac:dyDescent="0.5">
      <c r="J77" s="45"/>
    </row>
    <row r="78" spans="9:10" x14ac:dyDescent="0.5">
      <c r="J78" s="45"/>
    </row>
    <row r="79" spans="9:10" x14ac:dyDescent="0.5">
      <c r="J79" s="45"/>
    </row>
    <row r="80" spans="9:10" x14ac:dyDescent="0.5">
      <c r="J80" s="45"/>
    </row>
    <row r="81" spans="10:10" x14ac:dyDescent="0.5">
      <c r="J81" s="45"/>
    </row>
  </sheetData>
  <mergeCells count="31">
    <mergeCell ref="F30:G30"/>
    <mergeCell ref="A31:C31"/>
    <mergeCell ref="F31:G31"/>
    <mergeCell ref="F29:G29"/>
    <mergeCell ref="F26:G26"/>
    <mergeCell ref="F27:G27"/>
    <mergeCell ref="F28:G28"/>
    <mergeCell ref="F25:G25"/>
    <mergeCell ref="F20:G20"/>
    <mergeCell ref="F21:G21"/>
    <mergeCell ref="F22:G22"/>
    <mergeCell ref="F17:G17"/>
    <mergeCell ref="F18:G18"/>
    <mergeCell ref="F19:G19"/>
    <mergeCell ref="F11:G11"/>
    <mergeCell ref="F12:G12"/>
    <mergeCell ref="F13:G13"/>
    <mergeCell ref="F15:G15"/>
    <mergeCell ref="F6:G6"/>
    <mergeCell ref="F7:G7"/>
    <mergeCell ref="F8:G8"/>
    <mergeCell ref="F9:G9"/>
    <mergeCell ref="F10:G10"/>
    <mergeCell ref="F14:G14"/>
    <mergeCell ref="A1:H1"/>
    <mergeCell ref="A2:H2"/>
    <mergeCell ref="A4:A5"/>
    <mergeCell ref="B4:B5"/>
    <mergeCell ref="D4:D5"/>
    <mergeCell ref="E4:E5"/>
    <mergeCell ref="F4:G5"/>
  </mergeCells>
  <pageMargins left="0.28000000000000003" right="0.15748031496062992" top="0.51181102362204722" bottom="0.27559055118110237" header="0.43307086614173229" footer="0.1574803149606299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opLeftCell="A49" zoomScaleNormal="100" workbookViewId="0">
      <selection sqref="A1:H64"/>
    </sheetView>
  </sheetViews>
  <sheetFormatPr defaultRowHeight="23.25" x14ac:dyDescent="0.5"/>
  <cols>
    <col min="1" max="1" width="4.25" style="23" customWidth="1"/>
    <col min="2" max="2" width="24" style="23" customWidth="1"/>
    <col min="3" max="3" width="9.625" style="23" bestFit="1" customWidth="1"/>
    <col min="4" max="4" width="11.75" style="24" customWidth="1"/>
    <col min="5" max="5" width="10.5" style="25" customWidth="1"/>
    <col min="6" max="6" width="9.75" style="23" customWidth="1"/>
    <col min="7" max="7" width="10.625" style="26" customWidth="1"/>
    <col min="8" max="9" width="9.75" style="26" customWidth="1"/>
    <col min="10" max="16384" width="9" style="23"/>
  </cols>
  <sheetData>
    <row r="1" spans="1:10" ht="26.25" x14ac:dyDescent="0.55000000000000004">
      <c r="A1" s="379" t="s">
        <v>93</v>
      </c>
      <c r="B1" s="379"/>
      <c r="C1" s="379"/>
      <c r="D1" s="379"/>
      <c r="E1" s="379"/>
      <c r="F1" s="379"/>
      <c r="G1" s="379"/>
      <c r="H1" s="379"/>
      <c r="I1" s="298"/>
    </row>
    <row r="2" spans="1:10" ht="26.25" x14ac:dyDescent="0.55000000000000004">
      <c r="A2" s="379" t="s">
        <v>944</v>
      </c>
      <c r="B2" s="379"/>
      <c r="C2" s="379"/>
      <c r="D2" s="379"/>
      <c r="E2" s="379"/>
      <c r="F2" s="379"/>
      <c r="G2" s="379"/>
      <c r="H2" s="379"/>
      <c r="I2" s="298"/>
    </row>
    <row r="3" spans="1:10" ht="19.5" customHeight="1" x14ac:dyDescent="0.5"/>
    <row r="4" spans="1:10" x14ac:dyDescent="0.5">
      <c r="A4" s="389" t="s">
        <v>1</v>
      </c>
      <c r="B4" s="389" t="s">
        <v>2</v>
      </c>
      <c r="C4" s="54" t="s">
        <v>94</v>
      </c>
      <c r="D4" s="412" t="s">
        <v>5</v>
      </c>
      <c r="E4" s="424" t="s">
        <v>945</v>
      </c>
      <c r="F4" s="414" t="s">
        <v>7</v>
      </c>
      <c r="G4" s="415"/>
      <c r="H4" s="27" t="s">
        <v>96</v>
      </c>
      <c r="I4" s="97"/>
      <c r="J4" s="45"/>
    </row>
    <row r="5" spans="1:10" x14ac:dyDescent="0.5">
      <c r="A5" s="389"/>
      <c r="B5" s="389"/>
      <c r="C5" s="55" t="s">
        <v>97</v>
      </c>
      <c r="D5" s="413"/>
      <c r="E5" s="372"/>
      <c r="F5" s="416"/>
      <c r="G5" s="417"/>
      <c r="H5" s="29" t="s">
        <v>99</v>
      </c>
      <c r="I5" s="97"/>
      <c r="J5" s="45"/>
    </row>
    <row r="6" spans="1:10" x14ac:dyDescent="0.5">
      <c r="A6" s="305">
        <v>1</v>
      </c>
      <c r="B6" s="134" t="s">
        <v>237</v>
      </c>
      <c r="C6" s="305">
        <v>26</v>
      </c>
      <c r="D6" s="135">
        <v>500</v>
      </c>
      <c r="E6" s="136" t="s">
        <v>946</v>
      </c>
      <c r="F6" s="411" t="s">
        <v>12</v>
      </c>
      <c r="G6" s="411"/>
      <c r="H6" s="137" t="s">
        <v>385</v>
      </c>
      <c r="I6" s="98"/>
      <c r="J6" s="231"/>
    </row>
    <row r="7" spans="1:10" x14ac:dyDescent="0.5">
      <c r="A7" s="304">
        <v>2</v>
      </c>
      <c r="B7" s="139" t="s">
        <v>15</v>
      </c>
      <c r="C7" s="304">
        <v>58</v>
      </c>
      <c r="D7" s="140">
        <v>500</v>
      </c>
      <c r="E7" s="315" t="s">
        <v>946</v>
      </c>
      <c r="F7" s="407" t="s">
        <v>16</v>
      </c>
      <c r="G7" s="407"/>
      <c r="H7" s="142" t="s">
        <v>386</v>
      </c>
      <c r="I7" s="98"/>
      <c r="J7" s="45"/>
    </row>
    <row r="8" spans="1:10" x14ac:dyDescent="0.5">
      <c r="A8" s="306">
        <v>3</v>
      </c>
      <c r="B8" s="139" t="s">
        <v>240</v>
      </c>
      <c r="C8" s="304">
        <v>74</v>
      </c>
      <c r="D8" s="140">
        <v>500</v>
      </c>
      <c r="E8" s="141" t="s">
        <v>946</v>
      </c>
      <c r="F8" s="407" t="s">
        <v>16</v>
      </c>
      <c r="G8" s="407"/>
      <c r="H8" s="142" t="s">
        <v>386</v>
      </c>
      <c r="I8" s="98"/>
      <c r="J8" s="231" t="e">
        <f>D6+D7+D8+D9+D10+D11+D12+D13+D14+D15+D18+D19+#REF!</f>
        <v>#REF!</v>
      </c>
    </row>
    <row r="9" spans="1:10" x14ac:dyDescent="0.5">
      <c r="A9" s="356">
        <v>4</v>
      </c>
      <c r="B9" s="139" t="s">
        <v>249</v>
      </c>
      <c r="C9" s="304">
        <v>145</v>
      </c>
      <c r="D9" s="140">
        <v>1200</v>
      </c>
      <c r="E9" s="141" t="s">
        <v>946</v>
      </c>
      <c r="F9" s="407" t="s">
        <v>400</v>
      </c>
      <c r="G9" s="407"/>
      <c r="H9" s="142" t="s">
        <v>387</v>
      </c>
      <c r="I9" s="98"/>
      <c r="J9" s="45"/>
    </row>
    <row r="10" spans="1:10" x14ac:dyDescent="0.5">
      <c r="A10" s="355">
        <v>5</v>
      </c>
      <c r="B10" s="139" t="s">
        <v>252</v>
      </c>
      <c r="C10" s="304">
        <v>146</v>
      </c>
      <c r="D10" s="140">
        <v>1200</v>
      </c>
      <c r="E10" s="316" t="s">
        <v>946</v>
      </c>
      <c r="F10" s="407" t="s">
        <v>177</v>
      </c>
      <c r="G10" s="407"/>
      <c r="H10" s="142" t="s">
        <v>388</v>
      </c>
      <c r="I10" s="98"/>
      <c r="J10" s="45"/>
    </row>
    <row r="11" spans="1:10" x14ac:dyDescent="0.5">
      <c r="A11" s="356">
        <v>6</v>
      </c>
      <c r="B11" s="139" t="s">
        <v>259</v>
      </c>
      <c r="C11" s="304" t="s">
        <v>191</v>
      </c>
      <c r="D11" s="140">
        <v>1200</v>
      </c>
      <c r="E11" s="315" t="s">
        <v>946</v>
      </c>
      <c r="F11" s="407" t="s">
        <v>100</v>
      </c>
      <c r="G11" s="407"/>
      <c r="H11" s="142" t="s">
        <v>391</v>
      </c>
      <c r="I11" s="98"/>
      <c r="J11" s="45"/>
    </row>
    <row r="12" spans="1:10" x14ac:dyDescent="0.5">
      <c r="A12" s="355">
        <v>7</v>
      </c>
      <c r="B12" s="139" t="s">
        <v>661</v>
      </c>
      <c r="C12" s="304">
        <v>142</v>
      </c>
      <c r="D12" s="140">
        <v>500</v>
      </c>
      <c r="E12" s="141" t="s">
        <v>946</v>
      </c>
      <c r="F12" s="418" t="s">
        <v>12</v>
      </c>
      <c r="G12" s="418"/>
      <c r="H12" s="142" t="s">
        <v>387</v>
      </c>
      <c r="I12" s="98"/>
      <c r="J12" s="45"/>
    </row>
    <row r="13" spans="1:10" x14ac:dyDescent="0.5">
      <c r="A13" s="356">
        <v>8</v>
      </c>
      <c r="B13" s="139" t="s">
        <v>262</v>
      </c>
      <c r="C13" s="304" t="s">
        <v>103</v>
      </c>
      <c r="D13" s="143">
        <v>600</v>
      </c>
      <c r="E13" s="141" t="s">
        <v>946</v>
      </c>
      <c r="F13" s="407" t="s">
        <v>242</v>
      </c>
      <c r="G13" s="407"/>
      <c r="H13" s="142" t="s">
        <v>392</v>
      </c>
      <c r="I13" s="98"/>
      <c r="J13" s="45"/>
    </row>
    <row r="14" spans="1:10" x14ac:dyDescent="0.5">
      <c r="A14" s="355">
        <v>9</v>
      </c>
      <c r="B14" s="139" t="s">
        <v>268</v>
      </c>
      <c r="C14" s="304" t="s">
        <v>101</v>
      </c>
      <c r="D14" s="143">
        <v>1440</v>
      </c>
      <c r="E14" s="316" t="s">
        <v>946</v>
      </c>
      <c r="F14" s="407" t="s">
        <v>269</v>
      </c>
      <c r="G14" s="407"/>
      <c r="H14" s="142" t="s">
        <v>270</v>
      </c>
      <c r="I14" s="98"/>
      <c r="J14" s="45"/>
    </row>
    <row r="15" spans="1:10" x14ac:dyDescent="0.5">
      <c r="A15" s="356">
        <v>10</v>
      </c>
      <c r="B15" s="144" t="s">
        <v>271</v>
      </c>
      <c r="C15" s="304" t="s">
        <v>102</v>
      </c>
      <c r="D15" s="145">
        <v>1440</v>
      </c>
      <c r="E15" s="315" t="s">
        <v>946</v>
      </c>
      <c r="F15" s="407" t="s">
        <v>269</v>
      </c>
      <c r="G15" s="407"/>
      <c r="H15" s="303" t="s">
        <v>272</v>
      </c>
      <c r="I15" s="97"/>
      <c r="J15" s="45"/>
    </row>
    <row r="16" spans="1:10" x14ac:dyDescent="0.5">
      <c r="A16" s="355">
        <v>11</v>
      </c>
      <c r="B16" s="144" t="s">
        <v>1037</v>
      </c>
      <c r="C16" s="356" t="s">
        <v>687</v>
      </c>
      <c r="D16" s="145">
        <v>1200</v>
      </c>
      <c r="E16" s="316" t="s">
        <v>946</v>
      </c>
      <c r="F16" s="407" t="s">
        <v>269</v>
      </c>
      <c r="G16" s="407"/>
      <c r="H16" s="217">
        <v>22892</v>
      </c>
      <c r="I16" s="97"/>
      <c r="J16" s="45"/>
    </row>
    <row r="17" spans="1:10" x14ac:dyDescent="0.5">
      <c r="A17" s="356">
        <v>12</v>
      </c>
      <c r="B17" s="144" t="s">
        <v>189</v>
      </c>
      <c r="C17" s="304">
        <v>168</v>
      </c>
      <c r="D17" s="145">
        <v>1200</v>
      </c>
      <c r="E17" s="315" t="s">
        <v>946</v>
      </c>
      <c r="F17" s="407" t="s">
        <v>177</v>
      </c>
      <c r="G17" s="407"/>
      <c r="H17" s="199" t="s">
        <v>323</v>
      </c>
      <c r="I17" s="98"/>
      <c r="J17" s="45"/>
    </row>
    <row r="18" spans="1:10" x14ac:dyDescent="0.5">
      <c r="A18" s="355">
        <v>13</v>
      </c>
      <c r="B18" s="144" t="s">
        <v>324</v>
      </c>
      <c r="C18" s="304">
        <v>132</v>
      </c>
      <c r="D18" s="145">
        <v>1440</v>
      </c>
      <c r="E18" s="316" t="s">
        <v>946</v>
      </c>
      <c r="F18" s="407" t="s">
        <v>325</v>
      </c>
      <c r="G18" s="407"/>
      <c r="H18" s="199" t="s">
        <v>326</v>
      </c>
      <c r="I18" s="98"/>
      <c r="J18" s="45"/>
    </row>
    <row r="19" spans="1:10" x14ac:dyDescent="0.5">
      <c r="A19" s="356">
        <v>14</v>
      </c>
      <c r="B19" s="144" t="s">
        <v>194</v>
      </c>
      <c r="C19" s="304" t="s">
        <v>327</v>
      </c>
      <c r="D19" s="145">
        <v>100</v>
      </c>
      <c r="E19" s="315" t="s">
        <v>946</v>
      </c>
      <c r="F19" s="304" t="s">
        <v>953</v>
      </c>
      <c r="G19" s="304"/>
      <c r="H19" s="199" t="s">
        <v>329</v>
      </c>
      <c r="I19" s="98"/>
      <c r="J19" s="45"/>
    </row>
    <row r="20" spans="1:10" x14ac:dyDescent="0.5">
      <c r="A20" s="355">
        <v>15</v>
      </c>
      <c r="B20" s="197" t="s">
        <v>389</v>
      </c>
      <c r="C20" s="193">
        <v>60</v>
      </c>
      <c r="D20" s="317">
        <v>1000</v>
      </c>
      <c r="E20" s="316" t="s">
        <v>946</v>
      </c>
      <c r="F20" s="318" t="s">
        <v>390</v>
      </c>
      <c r="G20" s="318"/>
      <c r="H20" s="319" t="s">
        <v>393</v>
      </c>
      <c r="I20" s="131"/>
      <c r="J20" s="45"/>
    </row>
    <row r="21" spans="1:10" x14ac:dyDescent="0.5">
      <c r="A21" s="356">
        <v>16</v>
      </c>
      <c r="B21" s="197" t="s">
        <v>1038</v>
      </c>
      <c r="C21" s="193">
        <v>365</v>
      </c>
      <c r="D21" s="317">
        <v>3000</v>
      </c>
      <c r="E21" s="315" t="s">
        <v>946</v>
      </c>
      <c r="F21" s="357" t="s">
        <v>1039</v>
      </c>
      <c r="G21" s="358"/>
      <c r="H21" s="319"/>
      <c r="I21" s="131"/>
      <c r="J21" s="45"/>
    </row>
    <row r="22" spans="1:10" x14ac:dyDescent="0.5">
      <c r="A22" s="355">
        <v>17</v>
      </c>
      <c r="B22" s="139" t="s">
        <v>104</v>
      </c>
      <c r="C22" s="304">
        <v>328</v>
      </c>
      <c r="D22" s="140">
        <v>360</v>
      </c>
      <c r="E22" s="141" t="s">
        <v>947</v>
      </c>
      <c r="F22" s="402" t="s">
        <v>105</v>
      </c>
      <c r="G22" s="403"/>
      <c r="H22" s="164" t="s">
        <v>682</v>
      </c>
      <c r="I22" s="98"/>
      <c r="J22" s="45"/>
    </row>
    <row r="23" spans="1:10" x14ac:dyDescent="0.5">
      <c r="A23" s="356">
        <v>18</v>
      </c>
      <c r="B23" s="139" t="s">
        <v>107</v>
      </c>
      <c r="C23" s="304">
        <v>252</v>
      </c>
      <c r="D23" s="140">
        <v>1200</v>
      </c>
      <c r="E23" s="315" t="s">
        <v>947</v>
      </c>
      <c r="F23" s="402" t="s">
        <v>108</v>
      </c>
      <c r="G23" s="403"/>
      <c r="H23" s="164" t="s">
        <v>683</v>
      </c>
      <c r="I23" s="98"/>
      <c r="J23" s="45"/>
    </row>
    <row r="24" spans="1:10" x14ac:dyDescent="0.5">
      <c r="A24" s="355">
        <v>19</v>
      </c>
      <c r="B24" s="139" t="s">
        <v>241</v>
      </c>
      <c r="C24" s="304">
        <v>366</v>
      </c>
      <c r="D24" s="140">
        <v>1000</v>
      </c>
      <c r="E24" s="141" t="s">
        <v>947</v>
      </c>
      <c r="F24" s="402" t="s">
        <v>105</v>
      </c>
      <c r="G24" s="403"/>
      <c r="H24" s="142" t="s">
        <v>394</v>
      </c>
      <c r="I24" s="98"/>
      <c r="J24" s="45"/>
    </row>
    <row r="25" spans="1:10" x14ac:dyDescent="0.5">
      <c r="A25" s="356">
        <v>20</v>
      </c>
      <c r="B25" s="139" t="s">
        <v>248</v>
      </c>
      <c r="C25" s="304">
        <v>181</v>
      </c>
      <c r="D25" s="140">
        <v>1000</v>
      </c>
      <c r="E25" s="141" t="s">
        <v>947</v>
      </c>
      <c r="F25" s="406" t="s">
        <v>330</v>
      </c>
      <c r="G25" s="406"/>
      <c r="H25" s="142" t="s">
        <v>395</v>
      </c>
      <c r="I25" s="98"/>
      <c r="J25" s="45"/>
    </row>
    <row r="26" spans="1:10" x14ac:dyDescent="0.5">
      <c r="A26" s="355">
        <v>21</v>
      </c>
      <c r="B26" s="139" t="s">
        <v>250</v>
      </c>
      <c r="C26" s="304">
        <v>663</v>
      </c>
      <c r="D26" s="140">
        <v>1200</v>
      </c>
      <c r="E26" s="316" t="s">
        <v>947</v>
      </c>
      <c r="F26" s="402" t="s">
        <v>251</v>
      </c>
      <c r="G26" s="403"/>
      <c r="H26" s="142" t="s">
        <v>396</v>
      </c>
      <c r="I26" s="98"/>
      <c r="J26" s="45"/>
    </row>
    <row r="27" spans="1:10" x14ac:dyDescent="0.5">
      <c r="A27" s="356">
        <v>22</v>
      </c>
      <c r="B27" s="139" t="s">
        <v>253</v>
      </c>
      <c r="C27" s="304">
        <v>918</v>
      </c>
      <c r="D27" s="140">
        <v>1200</v>
      </c>
      <c r="E27" s="315" t="s">
        <v>947</v>
      </c>
      <c r="F27" s="407" t="s">
        <v>177</v>
      </c>
      <c r="G27" s="407"/>
      <c r="H27" s="142" t="s">
        <v>397</v>
      </c>
      <c r="I27" s="98"/>
      <c r="J27" s="45"/>
    </row>
    <row r="28" spans="1:10" x14ac:dyDescent="0.5">
      <c r="A28" s="355">
        <v>23</v>
      </c>
      <c r="B28" s="148" t="s">
        <v>255</v>
      </c>
      <c r="C28" s="304">
        <v>310</v>
      </c>
      <c r="D28" s="140">
        <v>1200</v>
      </c>
      <c r="E28" s="141" t="s">
        <v>947</v>
      </c>
      <c r="F28" s="402" t="s">
        <v>175</v>
      </c>
      <c r="G28" s="403"/>
      <c r="H28" s="142" t="s">
        <v>398</v>
      </c>
      <c r="I28" s="98"/>
      <c r="J28" s="231">
        <f>D22+D23+D24+D25+D26+D27+D28+D31+D32+D33+D34+D35+D36+D37+D38+D39+D40+D41</f>
        <v>16340</v>
      </c>
    </row>
    <row r="29" spans="1:10" x14ac:dyDescent="0.5">
      <c r="A29" s="356">
        <v>24</v>
      </c>
      <c r="B29" s="139" t="s">
        <v>265</v>
      </c>
      <c r="C29" s="304">
        <v>812</v>
      </c>
      <c r="D29" s="140">
        <v>500</v>
      </c>
      <c r="E29" s="141" t="s">
        <v>947</v>
      </c>
      <c r="F29" s="402" t="s">
        <v>266</v>
      </c>
      <c r="G29" s="403"/>
      <c r="H29" s="142" t="s">
        <v>267</v>
      </c>
      <c r="I29" s="98"/>
      <c r="J29" s="231"/>
    </row>
    <row r="30" spans="1:10" x14ac:dyDescent="0.5">
      <c r="A30" s="355">
        <v>25</v>
      </c>
      <c r="B30" s="139" t="s">
        <v>273</v>
      </c>
      <c r="C30" s="304">
        <v>132</v>
      </c>
      <c r="D30" s="140">
        <v>200</v>
      </c>
      <c r="E30" s="316" t="s">
        <v>947</v>
      </c>
      <c r="F30" s="402" t="s">
        <v>274</v>
      </c>
      <c r="G30" s="403"/>
      <c r="H30" s="142" t="s">
        <v>254</v>
      </c>
      <c r="I30" s="98"/>
      <c r="J30" s="45"/>
    </row>
    <row r="31" spans="1:10" x14ac:dyDescent="0.5">
      <c r="A31" s="356">
        <v>26</v>
      </c>
      <c r="B31" s="139" t="s">
        <v>276</v>
      </c>
      <c r="C31" s="304">
        <v>804</v>
      </c>
      <c r="D31" s="140">
        <v>1440</v>
      </c>
      <c r="E31" s="315" t="s">
        <v>947</v>
      </c>
      <c r="F31" s="404" t="s">
        <v>277</v>
      </c>
      <c r="G31" s="405"/>
      <c r="H31" s="142" t="s">
        <v>681</v>
      </c>
      <c r="I31" s="98"/>
      <c r="J31" s="45"/>
    </row>
    <row r="32" spans="1:10" x14ac:dyDescent="0.5">
      <c r="A32" s="355">
        <v>27</v>
      </c>
      <c r="B32" s="139" t="s">
        <v>331</v>
      </c>
      <c r="C32" s="304">
        <v>721</v>
      </c>
      <c r="D32" s="140">
        <v>500</v>
      </c>
      <c r="E32" s="141" t="s">
        <v>947</v>
      </c>
      <c r="F32" s="402" t="s">
        <v>332</v>
      </c>
      <c r="G32" s="403"/>
      <c r="H32" s="199" t="s">
        <v>333</v>
      </c>
      <c r="I32" s="98"/>
      <c r="J32" s="45"/>
    </row>
    <row r="33" spans="1:12" x14ac:dyDescent="0.5">
      <c r="A33" s="356">
        <v>28</v>
      </c>
      <c r="B33" s="139" t="s">
        <v>331</v>
      </c>
      <c r="C33" s="304">
        <v>721</v>
      </c>
      <c r="D33" s="140">
        <v>500</v>
      </c>
      <c r="E33" s="141" t="s">
        <v>947</v>
      </c>
      <c r="F33" s="402" t="s">
        <v>334</v>
      </c>
      <c r="G33" s="403"/>
      <c r="H33" s="199" t="s">
        <v>399</v>
      </c>
      <c r="I33" s="98"/>
      <c r="J33" s="45"/>
    </row>
    <row r="34" spans="1:12" x14ac:dyDescent="0.5">
      <c r="A34" s="355">
        <v>29</v>
      </c>
      <c r="B34" s="139" t="s">
        <v>331</v>
      </c>
      <c r="C34" s="304">
        <v>721</v>
      </c>
      <c r="D34" s="140">
        <v>500</v>
      </c>
      <c r="E34" s="316" t="s">
        <v>947</v>
      </c>
      <c r="F34" s="402" t="s">
        <v>334</v>
      </c>
      <c r="G34" s="403"/>
      <c r="H34" s="199" t="s">
        <v>399</v>
      </c>
      <c r="I34" s="98"/>
      <c r="J34" s="45"/>
    </row>
    <row r="35" spans="1:12" x14ac:dyDescent="0.5">
      <c r="A35" s="356">
        <v>30</v>
      </c>
      <c r="B35" s="139" t="s">
        <v>335</v>
      </c>
      <c r="C35" s="304" t="s">
        <v>336</v>
      </c>
      <c r="D35" s="140">
        <v>240</v>
      </c>
      <c r="E35" s="315" t="s">
        <v>947</v>
      </c>
      <c r="F35" s="402" t="s">
        <v>337</v>
      </c>
      <c r="G35" s="403"/>
      <c r="H35" s="199" t="s">
        <v>333</v>
      </c>
      <c r="I35" s="98"/>
      <c r="J35" s="45"/>
    </row>
    <row r="36" spans="1:12" x14ac:dyDescent="0.5">
      <c r="A36" s="355">
        <v>31</v>
      </c>
      <c r="B36" s="139" t="s">
        <v>338</v>
      </c>
      <c r="C36" s="304" t="s">
        <v>283</v>
      </c>
      <c r="D36" s="140">
        <v>500</v>
      </c>
      <c r="E36" s="141" t="s">
        <v>947</v>
      </c>
      <c r="F36" s="239" t="s">
        <v>242</v>
      </c>
      <c r="G36" s="240"/>
      <c r="H36" s="199" t="s">
        <v>401</v>
      </c>
      <c r="I36" s="98"/>
      <c r="J36" s="45"/>
    </row>
    <row r="37" spans="1:12" x14ac:dyDescent="0.5">
      <c r="A37" s="356">
        <v>32</v>
      </c>
      <c r="B37" s="139" t="s">
        <v>339</v>
      </c>
      <c r="C37" s="304" t="s">
        <v>199</v>
      </c>
      <c r="D37" s="140">
        <v>1000</v>
      </c>
      <c r="E37" s="315" t="s">
        <v>947</v>
      </c>
      <c r="F37" s="301" t="s">
        <v>340</v>
      </c>
      <c r="G37" s="302"/>
      <c r="H37" s="199" t="s">
        <v>383</v>
      </c>
      <c r="I37" s="98"/>
      <c r="J37" s="45"/>
    </row>
    <row r="38" spans="1:12" x14ac:dyDescent="0.5">
      <c r="A38" s="355">
        <v>33</v>
      </c>
      <c r="B38" s="139" t="s">
        <v>341</v>
      </c>
      <c r="C38" s="304">
        <v>929</v>
      </c>
      <c r="D38" s="140">
        <v>1000</v>
      </c>
      <c r="E38" s="141" t="s">
        <v>947</v>
      </c>
      <c r="F38" s="301" t="s">
        <v>269</v>
      </c>
      <c r="G38" s="302"/>
      <c r="H38" s="199" t="s">
        <v>402</v>
      </c>
      <c r="I38" s="98"/>
      <c r="J38" s="45"/>
    </row>
    <row r="39" spans="1:12" x14ac:dyDescent="0.5">
      <c r="A39" s="356">
        <v>34</v>
      </c>
      <c r="B39" s="139" t="s">
        <v>413</v>
      </c>
      <c r="C39" s="304">
        <v>646</v>
      </c>
      <c r="D39" s="140">
        <v>500</v>
      </c>
      <c r="E39" s="141" t="s">
        <v>947</v>
      </c>
      <c r="F39" s="300" t="s">
        <v>414</v>
      </c>
      <c r="G39" s="302"/>
      <c r="H39" s="199" t="s">
        <v>412</v>
      </c>
      <c r="I39" s="98"/>
      <c r="J39" s="45"/>
    </row>
    <row r="40" spans="1:12" x14ac:dyDescent="0.5">
      <c r="A40" s="355">
        <v>35</v>
      </c>
      <c r="B40" s="139" t="s">
        <v>415</v>
      </c>
      <c r="C40" s="304" t="s">
        <v>201</v>
      </c>
      <c r="D40" s="140">
        <v>1000</v>
      </c>
      <c r="E40" s="316" t="s">
        <v>947</v>
      </c>
      <c r="F40" s="300" t="s">
        <v>416</v>
      </c>
      <c r="G40" s="302"/>
      <c r="H40" s="142" t="s">
        <v>680</v>
      </c>
      <c r="I40" s="98"/>
      <c r="J40" s="45"/>
    </row>
    <row r="41" spans="1:12" x14ac:dyDescent="0.5">
      <c r="A41" s="356">
        <v>36</v>
      </c>
      <c r="B41" s="139" t="s">
        <v>417</v>
      </c>
      <c r="C41" s="304"/>
      <c r="D41" s="140">
        <v>2000</v>
      </c>
      <c r="E41" s="315" t="s">
        <v>947</v>
      </c>
      <c r="F41" s="301" t="s">
        <v>418</v>
      </c>
      <c r="G41" s="302"/>
      <c r="H41" s="142" t="s">
        <v>684</v>
      </c>
      <c r="I41" s="98"/>
      <c r="J41" s="45"/>
    </row>
    <row r="42" spans="1:12" x14ac:dyDescent="0.5">
      <c r="A42" s="355">
        <v>37</v>
      </c>
      <c r="B42" s="139" t="s">
        <v>451</v>
      </c>
      <c r="C42" s="304">
        <v>886</v>
      </c>
      <c r="D42" s="140">
        <v>1200</v>
      </c>
      <c r="E42" s="141" t="s">
        <v>947</v>
      </c>
      <c r="F42" s="400" t="s">
        <v>452</v>
      </c>
      <c r="G42" s="401"/>
      <c r="H42" s="199" t="s">
        <v>679</v>
      </c>
      <c r="I42" s="98"/>
      <c r="J42" s="45"/>
    </row>
    <row r="43" spans="1:12" x14ac:dyDescent="0.5">
      <c r="A43" s="356">
        <v>38</v>
      </c>
      <c r="B43" s="139" t="s">
        <v>756</v>
      </c>
      <c r="C43" s="304">
        <v>987</v>
      </c>
      <c r="D43" s="140">
        <v>2000</v>
      </c>
      <c r="E43" s="141" t="s">
        <v>947</v>
      </c>
      <c r="F43" s="400" t="s">
        <v>757</v>
      </c>
      <c r="G43" s="401"/>
      <c r="H43" s="199" t="s">
        <v>758</v>
      </c>
      <c r="I43" s="98"/>
      <c r="J43" s="45"/>
    </row>
    <row r="44" spans="1:12" x14ac:dyDescent="0.5">
      <c r="A44" s="355">
        <v>39</v>
      </c>
      <c r="B44" s="194" t="s">
        <v>873</v>
      </c>
      <c r="C44" s="193">
        <v>413</v>
      </c>
      <c r="D44" s="265">
        <v>200</v>
      </c>
      <c r="E44" s="320" t="s">
        <v>947</v>
      </c>
      <c r="F44" s="430" t="s">
        <v>874</v>
      </c>
      <c r="G44" s="431"/>
      <c r="H44" s="321">
        <v>22738</v>
      </c>
      <c r="I44" s="98"/>
      <c r="J44" s="45"/>
      <c r="L44" s="69"/>
    </row>
    <row r="45" spans="1:12" x14ac:dyDescent="0.5">
      <c r="A45" s="356">
        <v>40</v>
      </c>
      <c r="B45" s="139" t="s">
        <v>58</v>
      </c>
      <c r="C45" s="304">
        <v>10</v>
      </c>
      <c r="D45" s="140">
        <v>500</v>
      </c>
      <c r="E45" s="141" t="s">
        <v>948</v>
      </c>
      <c r="F45" s="407" t="s">
        <v>242</v>
      </c>
      <c r="G45" s="407"/>
      <c r="H45" s="142" t="s">
        <v>395</v>
      </c>
      <c r="I45" s="98"/>
      <c r="J45" s="231">
        <f>D45+D46</f>
        <v>1000</v>
      </c>
    </row>
    <row r="46" spans="1:12" x14ac:dyDescent="0.5">
      <c r="A46" s="355">
        <v>41</v>
      </c>
      <c r="B46" s="323" t="s">
        <v>342</v>
      </c>
      <c r="C46" s="322">
        <v>362</v>
      </c>
      <c r="D46" s="324">
        <v>500</v>
      </c>
      <c r="E46" s="320" t="s">
        <v>948</v>
      </c>
      <c r="F46" s="428" t="s">
        <v>332</v>
      </c>
      <c r="G46" s="429"/>
      <c r="H46" s="325" t="s">
        <v>812</v>
      </c>
      <c r="I46" s="98"/>
      <c r="J46" s="45"/>
    </row>
    <row r="47" spans="1:12" x14ac:dyDescent="0.5">
      <c r="A47" s="356">
        <v>42</v>
      </c>
      <c r="B47" s="139" t="s">
        <v>109</v>
      </c>
      <c r="C47" s="304">
        <v>239</v>
      </c>
      <c r="D47" s="143">
        <v>500</v>
      </c>
      <c r="E47" s="141" t="s">
        <v>949</v>
      </c>
      <c r="F47" s="402" t="s">
        <v>110</v>
      </c>
      <c r="G47" s="403"/>
      <c r="H47" s="164" t="s">
        <v>403</v>
      </c>
      <c r="I47" s="98"/>
      <c r="J47" s="45"/>
    </row>
    <row r="48" spans="1:12" x14ac:dyDescent="0.5">
      <c r="A48" s="355">
        <v>43</v>
      </c>
      <c r="B48" s="139" t="s">
        <v>243</v>
      </c>
      <c r="C48" s="304">
        <v>84</v>
      </c>
      <c r="D48" s="143">
        <v>500</v>
      </c>
      <c r="E48" s="141" t="s">
        <v>949</v>
      </c>
      <c r="F48" s="402" t="s">
        <v>242</v>
      </c>
      <c r="G48" s="403"/>
      <c r="H48" s="142" t="s">
        <v>391</v>
      </c>
      <c r="I48" s="98"/>
      <c r="J48" s="231">
        <f>D47+D48+D49+D50+D51+D52</f>
        <v>4080</v>
      </c>
      <c r="K48" s="69"/>
    </row>
    <row r="49" spans="1:11" x14ac:dyDescent="0.5">
      <c r="A49" s="356">
        <v>44</v>
      </c>
      <c r="B49" s="328" t="s">
        <v>813</v>
      </c>
      <c r="C49" s="304">
        <v>250</v>
      </c>
      <c r="D49" s="143">
        <v>1440</v>
      </c>
      <c r="E49" s="141" t="s">
        <v>949</v>
      </c>
      <c r="F49" s="402" t="s">
        <v>244</v>
      </c>
      <c r="G49" s="403"/>
      <c r="H49" s="142" t="s">
        <v>396</v>
      </c>
      <c r="I49" s="98"/>
      <c r="J49" s="45"/>
    </row>
    <row r="50" spans="1:11" x14ac:dyDescent="0.5">
      <c r="A50" s="355">
        <v>45</v>
      </c>
      <c r="B50" s="139" t="s">
        <v>245</v>
      </c>
      <c r="C50" s="329" t="s">
        <v>246</v>
      </c>
      <c r="D50" s="143">
        <v>1200</v>
      </c>
      <c r="E50" s="141" t="s">
        <v>949</v>
      </c>
      <c r="F50" s="402" t="s">
        <v>247</v>
      </c>
      <c r="G50" s="403"/>
      <c r="H50" s="142" t="s">
        <v>404</v>
      </c>
      <c r="I50" s="98"/>
      <c r="J50" s="45"/>
    </row>
    <row r="51" spans="1:11" x14ac:dyDescent="0.5">
      <c r="A51" s="356">
        <v>46</v>
      </c>
      <c r="B51" s="139" t="s">
        <v>256</v>
      </c>
      <c r="C51" s="304">
        <v>153</v>
      </c>
      <c r="D51" s="143">
        <v>240</v>
      </c>
      <c r="E51" s="141" t="s">
        <v>949</v>
      </c>
      <c r="F51" s="402" t="s">
        <v>257</v>
      </c>
      <c r="G51" s="403"/>
      <c r="H51" s="142" t="s">
        <v>436</v>
      </c>
      <c r="I51" s="98"/>
      <c r="J51" s="45"/>
    </row>
    <row r="52" spans="1:11" x14ac:dyDescent="0.5">
      <c r="A52" s="355">
        <v>47</v>
      </c>
      <c r="B52" s="139" t="s">
        <v>343</v>
      </c>
      <c r="C52" s="304">
        <v>257</v>
      </c>
      <c r="D52" s="143">
        <v>200</v>
      </c>
      <c r="E52" s="141" t="s">
        <v>949</v>
      </c>
      <c r="F52" s="402" t="s">
        <v>344</v>
      </c>
      <c r="G52" s="403"/>
      <c r="H52" s="199" t="s">
        <v>370</v>
      </c>
      <c r="I52" s="98"/>
      <c r="J52" s="45"/>
    </row>
    <row r="53" spans="1:11" s="40" customFormat="1" x14ac:dyDescent="0.5">
      <c r="A53" s="356">
        <v>48</v>
      </c>
      <c r="B53" s="139" t="s">
        <v>238</v>
      </c>
      <c r="C53" s="304">
        <v>170</v>
      </c>
      <c r="D53" s="140">
        <v>1000</v>
      </c>
      <c r="E53" s="141" t="s">
        <v>950</v>
      </c>
      <c r="F53" s="402" t="s">
        <v>239</v>
      </c>
      <c r="G53" s="403"/>
      <c r="H53" s="142" t="s">
        <v>405</v>
      </c>
      <c r="I53" s="98"/>
      <c r="J53" s="234">
        <f>D53</f>
        <v>1000</v>
      </c>
    </row>
    <row r="54" spans="1:11" x14ac:dyDescent="0.5">
      <c r="A54" s="355">
        <v>49</v>
      </c>
      <c r="B54" s="139" t="s">
        <v>258</v>
      </c>
      <c r="C54" s="304">
        <v>115</v>
      </c>
      <c r="D54" s="140">
        <v>500</v>
      </c>
      <c r="E54" s="141" t="s">
        <v>951</v>
      </c>
      <c r="F54" s="400" t="s">
        <v>242</v>
      </c>
      <c r="G54" s="401"/>
      <c r="H54" s="142" t="s">
        <v>406</v>
      </c>
      <c r="I54" s="98"/>
      <c r="J54" s="231">
        <f>D54+D55+D56+D57+D58</f>
        <v>4700</v>
      </c>
    </row>
    <row r="55" spans="1:11" x14ac:dyDescent="0.5">
      <c r="A55" s="356">
        <v>50</v>
      </c>
      <c r="B55" s="139" t="s">
        <v>263</v>
      </c>
      <c r="C55" s="304">
        <v>999</v>
      </c>
      <c r="D55" s="143">
        <v>1200</v>
      </c>
      <c r="E55" s="141" t="s">
        <v>951</v>
      </c>
      <c r="F55" s="402" t="s">
        <v>264</v>
      </c>
      <c r="G55" s="403"/>
      <c r="H55" s="142" t="s">
        <v>433</v>
      </c>
      <c r="I55" s="98"/>
      <c r="J55" s="45"/>
    </row>
    <row r="56" spans="1:11" x14ac:dyDescent="0.5">
      <c r="A56" s="355">
        <v>51</v>
      </c>
      <c r="B56" s="139" t="s">
        <v>345</v>
      </c>
      <c r="C56" s="304">
        <v>191</v>
      </c>
      <c r="D56" s="143">
        <v>500</v>
      </c>
      <c r="E56" s="141" t="s">
        <v>951</v>
      </c>
      <c r="F56" s="400" t="s">
        <v>346</v>
      </c>
      <c r="G56" s="401"/>
      <c r="H56" s="199" t="s">
        <v>407</v>
      </c>
      <c r="I56" s="98"/>
      <c r="J56" s="45"/>
    </row>
    <row r="57" spans="1:11" x14ac:dyDescent="0.5">
      <c r="A57" s="356">
        <v>52</v>
      </c>
      <c r="B57" s="139" t="s">
        <v>310</v>
      </c>
      <c r="C57" s="304">
        <v>211</v>
      </c>
      <c r="D57" s="143">
        <v>1500</v>
      </c>
      <c r="E57" s="141" t="s">
        <v>951</v>
      </c>
      <c r="F57" s="400" t="s">
        <v>347</v>
      </c>
      <c r="G57" s="401"/>
      <c r="H57" s="199" t="s">
        <v>434</v>
      </c>
      <c r="I57" s="98"/>
      <c r="J57" s="45"/>
    </row>
    <row r="58" spans="1:11" x14ac:dyDescent="0.5">
      <c r="A58" s="355">
        <v>53</v>
      </c>
      <c r="B58" s="139" t="s">
        <v>814</v>
      </c>
      <c r="C58" s="304">
        <v>393</v>
      </c>
      <c r="D58" s="143">
        <v>1000</v>
      </c>
      <c r="E58" s="141" t="s">
        <v>951</v>
      </c>
      <c r="F58" s="400" t="s">
        <v>100</v>
      </c>
      <c r="G58" s="401"/>
      <c r="H58" s="199" t="s">
        <v>816</v>
      </c>
      <c r="I58" s="98"/>
      <c r="J58" s="45"/>
      <c r="K58" s="69"/>
    </row>
    <row r="59" spans="1:11" x14ac:dyDescent="0.5">
      <c r="A59" s="356">
        <v>54</v>
      </c>
      <c r="B59" s="139" t="s">
        <v>260</v>
      </c>
      <c r="C59" s="304">
        <v>122</v>
      </c>
      <c r="D59" s="140">
        <v>300</v>
      </c>
      <c r="E59" s="141" t="s">
        <v>952</v>
      </c>
      <c r="F59" s="402" t="s">
        <v>261</v>
      </c>
      <c r="G59" s="403"/>
      <c r="H59" s="142" t="s">
        <v>408</v>
      </c>
      <c r="I59" s="98"/>
      <c r="J59" s="45"/>
    </row>
    <row r="60" spans="1:11" x14ac:dyDescent="0.5">
      <c r="A60" s="355">
        <v>55</v>
      </c>
      <c r="B60" s="139" t="s">
        <v>275</v>
      </c>
      <c r="C60" s="304">
        <v>120</v>
      </c>
      <c r="D60" s="140">
        <v>1440</v>
      </c>
      <c r="E60" s="141" t="s">
        <v>952</v>
      </c>
      <c r="F60" s="402" t="s">
        <v>235</v>
      </c>
      <c r="G60" s="403"/>
      <c r="H60" s="142" t="s">
        <v>435</v>
      </c>
      <c r="I60" s="98"/>
      <c r="J60" s="231">
        <f>D59+D60</f>
        <v>1740</v>
      </c>
    </row>
    <row r="61" spans="1:11" s="50" customFormat="1" ht="26.25" x14ac:dyDescent="0.55000000000000004">
      <c r="A61" s="425" t="s">
        <v>22</v>
      </c>
      <c r="B61" s="426"/>
      <c r="C61" s="427"/>
      <c r="D61" s="326">
        <f>SUM(D6:D60)</f>
        <v>49980</v>
      </c>
      <c r="E61" s="326"/>
      <c r="F61" s="425"/>
      <c r="G61" s="427"/>
      <c r="H61" s="327"/>
      <c r="I61" s="94"/>
      <c r="J61" s="94"/>
    </row>
    <row r="62" spans="1:11" s="50" customFormat="1" ht="26.25" x14ac:dyDescent="0.55000000000000004">
      <c r="A62" s="299"/>
      <c r="B62" s="299"/>
      <c r="C62" s="299"/>
      <c r="D62" s="96"/>
      <c r="E62" s="96"/>
      <c r="F62" s="299"/>
      <c r="G62" s="299"/>
      <c r="H62" s="94"/>
      <c r="I62" s="94"/>
      <c r="J62" s="94"/>
    </row>
    <row r="63" spans="1:11" s="50" customFormat="1" ht="26.25" x14ac:dyDescent="0.55000000000000004">
      <c r="A63" s="299"/>
      <c r="B63" s="235"/>
      <c r="C63" s="299"/>
      <c r="D63" s="96"/>
      <c r="E63" s="96"/>
      <c r="F63" s="299"/>
      <c r="G63" s="299"/>
      <c r="H63" s="94"/>
      <c r="I63" s="94"/>
      <c r="J63" s="94"/>
    </row>
    <row r="64" spans="1:11" s="50" customFormat="1" ht="26.25" x14ac:dyDescent="0.55000000000000004">
      <c r="A64" s="299"/>
      <c r="B64" s="299"/>
      <c r="C64" s="299"/>
      <c r="D64" s="96"/>
      <c r="E64" s="96"/>
      <c r="F64" s="299"/>
      <c r="G64" s="299"/>
      <c r="H64" s="94"/>
      <c r="I64" s="94"/>
      <c r="J64" s="94"/>
    </row>
    <row r="65" spans="1:10" s="50" customFormat="1" ht="26.25" x14ac:dyDescent="0.55000000000000004">
      <c r="A65" s="299"/>
      <c r="B65" s="299"/>
      <c r="C65" s="299"/>
      <c r="D65" s="96"/>
      <c r="E65" s="96"/>
      <c r="F65" s="299"/>
      <c r="G65" s="299"/>
      <c r="H65" s="94"/>
      <c r="I65" s="94"/>
      <c r="J65" s="94"/>
    </row>
    <row r="66" spans="1:10" s="50" customFormat="1" ht="26.25" x14ac:dyDescent="0.55000000000000004">
      <c r="A66" s="299"/>
      <c r="B66" s="299"/>
      <c r="C66" s="299"/>
      <c r="D66" s="96"/>
      <c r="E66" s="96"/>
      <c r="F66" s="299"/>
      <c r="G66" s="299"/>
      <c r="H66" s="94"/>
      <c r="I66" s="94"/>
      <c r="J66" s="94"/>
    </row>
    <row r="67" spans="1:10" s="50" customFormat="1" ht="26.25" x14ac:dyDescent="0.55000000000000004">
      <c r="A67" s="299"/>
      <c r="B67" s="299"/>
      <c r="C67" s="299"/>
      <c r="D67" s="96"/>
      <c r="E67" s="96"/>
      <c r="F67" s="299"/>
      <c r="G67" s="299"/>
      <c r="H67" s="94"/>
      <c r="I67" s="94"/>
      <c r="J67" s="94"/>
    </row>
    <row r="68" spans="1:10" s="50" customFormat="1" ht="26.25" x14ac:dyDescent="0.55000000000000004">
      <c r="A68" s="299"/>
      <c r="B68" s="299"/>
      <c r="C68" s="299"/>
      <c r="D68" s="96"/>
      <c r="E68" s="96"/>
      <c r="F68" s="299"/>
      <c r="G68" s="299"/>
      <c r="H68" s="94"/>
      <c r="I68" s="94"/>
      <c r="J68" s="94"/>
    </row>
    <row r="69" spans="1:10" s="50" customFormat="1" ht="26.25" x14ac:dyDescent="0.55000000000000004">
      <c r="A69" s="299"/>
      <c r="B69" s="299"/>
      <c r="C69" s="299"/>
      <c r="D69" s="96"/>
      <c r="E69" s="96"/>
      <c r="F69" s="299"/>
      <c r="G69" s="299"/>
      <c r="H69" s="94"/>
      <c r="I69" s="94"/>
      <c r="J69" s="94"/>
    </row>
    <row r="70" spans="1:10" s="50" customFormat="1" ht="26.25" x14ac:dyDescent="0.55000000000000004">
      <c r="A70" s="299"/>
      <c r="B70" s="299"/>
      <c r="C70" s="299"/>
      <c r="D70" s="96"/>
      <c r="E70" s="96"/>
      <c r="F70" s="299"/>
      <c r="G70" s="299"/>
      <c r="H70" s="94"/>
      <c r="I70" s="94"/>
      <c r="J70" s="94"/>
    </row>
    <row r="71" spans="1:10" s="50" customFormat="1" ht="26.25" x14ac:dyDescent="0.55000000000000004">
      <c r="A71" s="299"/>
      <c r="B71" s="299"/>
      <c r="C71" s="299"/>
      <c r="D71" s="96"/>
      <c r="E71" s="96"/>
      <c r="F71" s="299"/>
      <c r="G71" s="299"/>
      <c r="H71" s="94"/>
      <c r="I71" s="94"/>
      <c r="J71" s="94"/>
    </row>
    <row r="72" spans="1:10" s="50" customFormat="1" ht="26.25" x14ac:dyDescent="0.55000000000000004">
      <c r="A72" s="299"/>
      <c r="B72" s="299"/>
      <c r="C72" s="299"/>
      <c r="D72" s="96"/>
      <c r="E72" s="96"/>
      <c r="F72" s="299"/>
      <c r="G72" s="299"/>
      <c r="H72" s="94"/>
      <c r="I72" s="94"/>
      <c r="J72" s="94"/>
    </row>
    <row r="73" spans="1:10" s="50" customFormat="1" ht="26.25" x14ac:dyDescent="0.55000000000000004">
      <c r="A73" s="299"/>
      <c r="B73" s="299"/>
      <c r="C73" s="299"/>
      <c r="D73" s="96"/>
      <c r="E73" s="96"/>
      <c r="F73" s="299"/>
      <c r="G73" s="299"/>
      <c r="H73" s="94"/>
      <c r="I73" s="94"/>
      <c r="J73" s="94"/>
    </row>
    <row r="74" spans="1:10" s="50" customFormat="1" ht="26.25" x14ac:dyDescent="0.55000000000000004">
      <c r="A74" s="299"/>
      <c r="B74" s="299"/>
      <c r="C74" s="299"/>
      <c r="D74" s="96"/>
      <c r="E74" s="96"/>
      <c r="F74" s="299"/>
      <c r="G74" s="299"/>
      <c r="H74" s="94"/>
      <c r="I74" s="94"/>
      <c r="J74" s="94"/>
    </row>
    <row r="75" spans="1:10" ht="26.25" x14ac:dyDescent="0.55000000000000004">
      <c r="I75" s="299"/>
      <c r="J75" s="45"/>
    </row>
    <row r="76" spans="1:10" ht="26.25" x14ac:dyDescent="0.55000000000000004">
      <c r="I76" s="299"/>
      <c r="J76" s="45"/>
    </row>
    <row r="77" spans="1:10" ht="16.5" customHeight="1" x14ac:dyDescent="0.5">
      <c r="B77" s="99"/>
      <c r="C77" s="69" t="e">
        <f>#REF!+#REF!+#REF!+#REF!+#REF!+#REF!+D61</f>
        <v>#REF!</v>
      </c>
      <c r="I77" s="48"/>
      <c r="J77" s="45"/>
    </row>
    <row r="78" spans="1:10" x14ac:dyDescent="0.5">
      <c r="F78" s="69"/>
      <c r="H78" s="48"/>
      <c r="I78" s="248"/>
      <c r="J78" s="45"/>
    </row>
    <row r="79" spans="1:10" x14ac:dyDescent="0.5">
      <c r="H79" s="48"/>
      <c r="I79" s="248"/>
      <c r="J79" s="45"/>
    </row>
    <row r="80" spans="1:10" x14ac:dyDescent="0.5">
      <c r="H80" s="48"/>
      <c r="I80" s="249"/>
      <c r="J80" s="45"/>
    </row>
    <row r="81" spans="1:10" x14ac:dyDescent="0.5">
      <c r="H81" s="48"/>
      <c r="I81" s="249"/>
      <c r="J81" s="45"/>
    </row>
    <row r="82" spans="1:10" x14ac:dyDescent="0.5">
      <c r="H82" s="48"/>
      <c r="I82" s="249"/>
      <c r="J82" s="45"/>
    </row>
    <row r="83" spans="1:10" x14ac:dyDescent="0.5">
      <c r="H83" s="48"/>
      <c r="I83" s="249"/>
      <c r="J83" s="45"/>
    </row>
    <row r="84" spans="1:10" x14ac:dyDescent="0.5">
      <c r="H84" s="48"/>
      <c r="I84" s="249"/>
      <c r="J84" s="45"/>
    </row>
    <row r="85" spans="1:10" x14ac:dyDescent="0.5">
      <c r="H85" s="48"/>
      <c r="I85" s="249"/>
      <c r="J85" s="45"/>
    </row>
    <row r="86" spans="1:10" x14ac:dyDescent="0.5">
      <c r="H86" s="48"/>
      <c r="I86" s="249"/>
      <c r="J86" s="45"/>
    </row>
    <row r="87" spans="1:10" x14ac:dyDescent="0.5">
      <c r="H87" s="48"/>
      <c r="I87" s="249"/>
      <c r="J87" s="45"/>
    </row>
    <row r="88" spans="1:10" x14ac:dyDescent="0.5">
      <c r="H88" s="48"/>
      <c r="I88" s="249"/>
      <c r="J88" s="45"/>
    </row>
    <row r="89" spans="1:10" x14ac:dyDescent="0.5">
      <c r="H89" s="48"/>
      <c r="I89" s="249"/>
      <c r="J89" s="45"/>
    </row>
    <row r="90" spans="1:10" x14ac:dyDescent="0.5">
      <c r="H90" s="48"/>
      <c r="I90" s="249"/>
      <c r="J90" s="45"/>
    </row>
    <row r="91" spans="1:10" s="50" customFormat="1" ht="26.25" x14ac:dyDescent="0.55000000000000004">
      <c r="A91" s="23"/>
      <c r="B91" s="23"/>
      <c r="C91" s="23"/>
      <c r="D91" s="24"/>
      <c r="E91" s="25"/>
      <c r="F91" s="23"/>
      <c r="G91" s="26"/>
      <c r="H91" s="26"/>
      <c r="I91" s="94"/>
      <c r="J91" s="94"/>
    </row>
    <row r="92" spans="1:10" x14ac:dyDescent="0.5">
      <c r="I92" s="48"/>
      <c r="J92" s="45"/>
    </row>
    <row r="93" spans="1:10" x14ac:dyDescent="0.5">
      <c r="I93" s="48"/>
      <c r="J93" s="45"/>
    </row>
    <row r="94" spans="1:10" ht="26.25" customHeight="1" x14ac:dyDescent="0.5">
      <c r="I94" s="48"/>
      <c r="J94" s="45"/>
    </row>
    <row r="95" spans="1:10" x14ac:dyDescent="0.5">
      <c r="I95" s="48"/>
      <c r="J95" s="45"/>
    </row>
    <row r="96" spans="1:10" x14ac:dyDescent="0.5">
      <c r="I96" s="48"/>
      <c r="J96" s="45"/>
    </row>
    <row r="97" spans="9:10" x14ac:dyDescent="0.5">
      <c r="I97" s="48"/>
      <c r="J97" s="45"/>
    </row>
    <row r="98" spans="9:10" x14ac:dyDescent="0.5">
      <c r="I98" s="48"/>
      <c r="J98" s="45"/>
    </row>
    <row r="99" spans="9:10" x14ac:dyDescent="0.5">
      <c r="I99" s="48"/>
      <c r="J99" s="45"/>
    </row>
    <row r="100" spans="9:10" x14ac:dyDescent="0.5">
      <c r="I100" s="48"/>
      <c r="J100" s="45"/>
    </row>
    <row r="101" spans="9:10" x14ac:dyDescent="0.5">
      <c r="I101" s="48"/>
      <c r="J101" s="45"/>
    </row>
    <row r="102" spans="9:10" x14ac:dyDescent="0.5">
      <c r="I102" s="48"/>
      <c r="J102" s="45"/>
    </row>
    <row r="103" spans="9:10" x14ac:dyDescent="0.5">
      <c r="I103" s="48"/>
      <c r="J103" s="45"/>
    </row>
    <row r="104" spans="9:10" x14ac:dyDescent="0.5">
      <c r="J104" s="45"/>
    </row>
    <row r="105" spans="9:10" x14ac:dyDescent="0.5">
      <c r="J105" s="45"/>
    </row>
    <row r="106" spans="9:10" x14ac:dyDescent="0.5">
      <c r="J106" s="45"/>
    </row>
    <row r="107" spans="9:10" x14ac:dyDescent="0.5">
      <c r="J107" s="45"/>
    </row>
    <row r="108" spans="9:10" x14ac:dyDescent="0.5">
      <c r="J108" s="45"/>
    </row>
    <row r="109" spans="9:10" x14ac:dyDescent="0.5">
      <c r="J109" s="45"/>
    </row>
    <row r="110" spans="9:10" x14ac:dyDescent="0.5">
      <c r="J110" s="45"/>
    </row>
    <row r="111" spans="9:10" x14ac:dyDescent="0.5">
      <c r="J111" s="45"/>
    </row>
  </sheetData>
  <mergeCells count="55">
    <mergeCell ref="A1:H1"/>
    <mergeCell ref="A2:H2"/>
    <mergeCell ref="A4:A5"/>
    <mergeCell ref="B4:B5"/>
    <mergeCell ref="D4:D5"/>
    <mergeCell ref="F4:G5"/>
    <mergeCell ref="F18:G18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7:G17"/>
    <mergeCell ref="F16:G16"/>
    <mergeCell ref="F33:G33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52:G52"/>
    <mergeCell ref="F45:G45"/>
    <mergeCell ref="F46:G46"/>
    <mergeCell ref="F34:G34"/>
    <mergeCell ref="F35:G35"/>
    <mergeCell ref="F42:G42"/>
    <mergeCell ref="F43:G43"/>
    <mergeCell ref="F44:G44"/>
    <mergeCell ref="A61:C61"/>
    <mergeCell ref="F61:G61"/>
    <mergeCell ref="E4:E5"/>
    <mergeCell ref="F59:G59"/>
    <mergeCell ref="F60:G60"/>
    <mergeCell ref="F55:G55"/>
    <mergeCell ref="F56:G56"/>
    <mergeCell ref="F57:G57"/>
    <mergeCell ref="F58:G58"/>
    <mergeCell ref="F54:G54"/>
    <mergeCell ref="F53:G53"/>
    <mergeCell ref="F47:G47"/>
    <mergeCell ref="F48:G48"/>
    <mergeCell ref="F49:G49"/>
    <mergeCell ref="F50:G50"/>
    <mergeCell ref="F51:G51"/>
  </mergeCells>
  <pageMargins left="0.27559055118110237" right="0.15748031496062992" top="0.51181102362204722" bottom="0.27559055118110237" header="0.43307086614173229" footer="0.1574803149606299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opLeftCell="A148" zoomScaleNormal="100" workbookViewId="0">
      <selection activeCell="C20" sqref="C20"/>
    </sheetView>
  </sheetViews>
  <sheetFormatPr defaultRowHeight="23.25" x14ac:dyDescent="0.5"/>
  <cols>
    <col min="1" max="1" width="4.25" style="23" customWidth="1"/>
    <col min="2" max="2" width="24" style="23" customWidth="1"/>
    <col min="3" max="3" width="10.125" style="23" bestFit="1" customWidth="1"/>
    <col min="4" max="4" width="11.75" style="24" customWidth="1"/>
    <col min="5" max="5" width="10.5" style="25" customWidth="1"/>
    <col min="6" max="6" width="9.75" style="23" customWidth="1"/>
    <col min="7" max="7" width="10.625" style="26" customWidth="1"/>
    <col min="8" max="9" width="9.75" style="26" customWidth="1"/>
    <col min="10" max="16384" width="9" style="23"/>
  </cols>
  <sheetData>
    <row r="1" spans="1:10" ht="26.25" x14ac:dyDescent="0.55000000000000004">
      <c r="A1" s="379" t="s">
        <v>93</v>
      </c>
      <c r="B1" s="379"/>
      <c r="C1" s="379"/>
      <c r="D1" s="379"/>
      <c r="E1" s="379"/>
      <c r="F1" s="379"/>
      <c r="G1" s="379"/>
      <c r="H1" s="379"/>
      <c r="I1" s="103"/>
    </row>
    <row r="2" spans="1:10" ht="26.25" x14ac:dyDescent="0.55000000000000004">
      <c r="A2" s="379" t="s">
        <v>427</v>
      </c>
      <c r="B2" s="379"/>
      <c r="C2" s="379"/>
      <c r="D2" s="379"/>
      <c r="E2" s="379"/>
      <c r="F2" s="379"/>
      <c r="G2" s="379"/>
      <c r="H2" s="379"/>
      <c r="I2" s="103"/>
    </row>
    <row r="3" spans="1:10" ht="19.5" customHeight="1" x14ac:dyDescent="0.5"/>
    <row r="4" spans="1:10" x14ac:dyDescent="0.5">
      <c r="A4" s="389" t="s">
        <v>1</v>
      </c>
      <c r="B4" s="389" t="s">
        <v>2</v>
      </c>
      <c r="C4" s="54" t="s">
        <v>94</v>
      </c>
      <c r="D4" s="412" t="s">
        <v>5</v>
      </c>
      <c r="E4" s="108" t="s">
        <v>95</v>
      </c>
      <c r="F4" s="414" t="s">
        <v>7</v>
      </c>
      <c r="G4" s="415"/>
      <c r="H4" s="27" t="s">
        <v>96</v>
      </c>
      <c r="I4" s="97"/>
      <c r="J4" s="45"/>
    </row>
    <row r="5" spans="1:10" x14ac:dyDescent="0.5">
      <c r="A5" s="389"/>
      <c r="B5" s="389"/>
      <c r="C5" s="55" t="s">
        <v>97</v>
      </c>
      <c r="D5" s="413"/>
      <c r="E5" s="28" t="s">
        <v>98</v>
      </c>
      <c r="F5" s="416"/>
      <c r="G5" s="417"/>
      <c r="H5" s="29" t="s">
        <v>99</v>
      </c>
      <c r="I5" s="97"/>
      <c r="J5" s="45"/>
    </row>
    <row r="6" spans="1:10" x14ac:dyDescent="0.5">
      <c r="A6" s="133">
        <v>1</v>
      </c>
      <c r="B6" s="134" t="s">
        <v>237</v>
      </c>
      <c r="C6" s="133">
        <v>26</v>
      </c>
      <c r="D6" s="135">
        <v>600</v>
      </c>
      <c r="E6" s="136" t="s">
        <v>809</v>
      </c>
      <c r="F6" s="411" t="s">
        <v>12</v>
      </c>
      <c r="G6" s="411"/>
      <c r="H6" s="137" t="s">
        <v>385</v>
      </c>
      <c r="I6" s="98"/>
      <c r="J6" s="231"/>
    </row>
    <row r="7" spans="1:10" x14ac:dyDescent="0.5">
      <c r="A7" s="138">
        <v>2</v>
      </c>
      <c r="B7" s="139" t="s">
        <v>15</v>
      </c>
      <c r="C7" s="138">
        <v>58</v>
      </c>
      <c r="D7" s="140">
        <v>600</v>
      </c>
      <c r="E7" s="141" t="s">
        <v>540</v>
      </c>
      <c r="F7" s="407" t="s">
        <v>16</v>
      </c>
      <c r="G7" s="407"/>
      <c r="H7" s="142" t="s">
        <v>386</v>
      </c>
      <c r="I7" s="98"/>
      <c r="J7" s="45"/>
    </row>
    <row r="8" spans="1:10" x14ac:dyDescent="0.5">
      <c r="A8" s="138">
        <v>3</v>
      </c>
      <c r="B8" s="139" t="s">
        <v>240</v>
      </c>
      <c r="C8" s="138">
        <v>74</v>
      </c>
      <c r="D8" s="140">
        <v>600</v>
      </c>
      <c r="E8" s="141" t="s">
        <v>544</v>
      </c>
      <c r="F8" s="407" t="s">
        <v>16</v>
      </c>
      <c r="G8" s="407"/>
      <c r="H8" s="142" t="s">
        <v>386</v>
      </c>
      <c r="I8" s="98"/>
      <c r="J8" s="231"/>
    </row>
    <row r="9" spans="1:10" x14ac:dyDescent="0.5">
      <c r="A9" s="138">
        <v>4</v>
      </c>
      <c r="B9" s="139" t="s">
        <v>249</v>
      </c>
      <c r="C9" s="138">
        <v>145</v>
      </c>
      <c r="D9" s="140">
        <v>1200</v>
      </c>
      <c r="E9" s="141" t="s">
        <v>469</v>
      </c>
      <c r="F9" s="407" t="s">
        <v>400</v>
      </c>
      <c r="G9" s="407"/>
      <c r="H9" s="142" t="s">
        <v>387</v>
      </c>
      <c r="I9" s="98"/>
      <c r="J9" s="45"/>
    </row>
    <row r="10" spans="1:10" x14ac:dyDescent="0.5">
      <c r="A10" s="138">
        <v>5</v>
      </c>
      <c r="B10" s="139" t="s">
        <v>252</v>
      </c>
      <c r="C10" s="138">
        <v>146</v>
      </c>
      <c r="D10" s="140">
        <v>1200</v>
      </c>
      <c r="E10" s="141" t="s">
        <v>644</v>
      </c>
      <c r="F10" s="407" t="s">
        <v>177</v>
      </c>
      <c r="G10" s="407"/>
      <c r="H10" s="142" t="s">
        <v>388</v>
      </c>
      <c r="I10" s="98"/>
      <c r="J10" s="45"/>
    </row>
    <row r="11" spans="1:10" x14ac:dyDescent="0.5">
      <c r="A11" s="138">
        <v>6</v>
      </c>
      <c r="B11" s="139" t="s">
        <v>259</v>
      </c>
      <c r="C11" s="157" t="s">
        <v>191</v>
      </c>
      <c r="D11" s="140">
        <v>1200</v>
      </c>
      <c r="E11" s="141" t="s">
        <v>1010</v>
      </c>
      <c r="F11" s="407" t="s">
        <v>100</v>
      </c>
      <c r="G11" s="407"/>
      <c r="H11" s="142" t="s">
        <v>391</v>
      </c>
      <c r="I11" s="98"/>
      <c r="J11" s="45"/>
    </row>
    <row r="12" spans="1:10" x14ac:dyDescent="0.5">
      <c r="A12" s="138">
        <v>7</v>
      </c>
      <c r="B12" s="139" t="s">
        <v>661</v>
      </c>
      <c r="C12" s="138">
        <v>142</v>
      </c>
      <c r="D12" s="140">
        <v>500</v>
      </c>
      <c r="E12" s="141" t="s">
        <v>471</v>
      </c>
      <c r="F12" s="418" t="s">
        <v>12</v>
      </c>
      <c r="G12" s="418"/>
      <c r="H12" s="142" t="s">
        <v>387</v>
      </c>
      <c r="I12" s="98"/>
      <c r="J12" s="45"/>
    </row>
    <row r="13" spans="1:10" x14ac:dyDescent="0.5">
      <c r="A13" s="138">
        <v>8</v>
      </c>
      <c r="B13" s="139" t="s">
        <v>262</v>
      </c>
      <c r="C13" s="157" t="s">
        <v>103</v>
      </c>
      <c r="D13" s="143">
        <v>600</v>
      </c>
      <c r="E13" s="141" t="s">
        <v>647</v>
      </c>
      <c r="F13" s="407" t="s">
        <v>242</v>
      </c>
      <c r="G13" s="407"/>
      <c r="H13" s="142" t="s">
        <v>392</v>
      </c>
      <c r="I13" s="98"/>
      <c r="J13" s="45"/>
    </row>
    <row r="14" spans="1:10" x14ac:dyDescent="0.5">
      <c r="A14" s="138">
        <v>9</v>
      </c>
      <c r="B14" s="139" t="s">
        <v>268</v>
      </c>
      <c r="C14" s="157" t="s">
        <v>101</v>
      </c>
      <c r="D14" s="143">
        <v>1200</v>
      </c>
      <c r="E14" s="141" t="s">
        <v>690</v>
      </c>
      <c r="F14" s="407" t="s">
        <v>269</v>
      </c>
      <c r="G14" s="407"/>
      <c r="H14" s="199" t="s">
        <v>990</v>
      </c>
      <c r="I14" s="98"/>
      <c r="J14" s="45"/>
    </row>
    <row r="15" spans="1:10" x14ac:dyDescent="0.5">
      <c r="A15" s="138">
        <v>10</v>
      </c>
      <c r="B15" s="144" t="s">
        <v>271</v>
      </c>
      <c r="C15" s="157" t="s">
        <v>102</v>
      </c>
      <c r="D15" s="145">
        <v>1200</v>
      </c>
      <c r="E15" s="146" t="s">
        <v>984</v>
      </c>
      <c r="F15" s="407" t="s">
        <v>269</v>
      </c>
      <c r="G15" s="407"/>
      <c r="H15" s="217">
        <v>22854</v>
      </c>
      <c r="I15" s="97"/>
      <c r="J15" s="45"/>
    </row>
    <row r="16" spans="1:10" x14ac:dyDescent="0.5">
      <c r="A16" s="138">
        <v>11</v>
      </c>
      <c r="B16" s="144" t="s">
        <v>189</v>
      </c>
      <c r="C16" s="138">
        <v>168</v>
      </c>
      <c r="D16" s="145">
        <v>1440</v>
      </c>
      <c r="E16" s="245" t="s">
        <v>479</v>
      </c>
      <c r="F16" s="407" t="s">
        <v>177</v>
      </c>
      <c r="G16" s="407"/>
      <c r="H16" s="199" t="s">
        <v>986</v>
      </c>
      <c r="I16" s="98"/>
      <c r="J16" s="45"/>
    </row>
    <row r="17" spans="1:10" x14ac:dyDescent="0.5">
      <c r="A17" s="138">
        <v>12</v>
      </c>
      <c r="B17" s="144" t="s">
        <v>324</v>
      </c>
      <c r="C17" s="138">
        <v>132</v>
      </c>
      <c r="D17" s="145">
        <v>1200</v>
      </c>
      <c r="E17" s="146" t="s">
        <v>983</v>
      </c>
      <c r="F17" s="407" t="s">
        <v>325</v>
      </c>
      <c r="G17" s="407"/>
      <c r="H17" s="199" t="s">
        <v>991</v>
      </c>
      <c r="I17" s="98"/>
      <c r="J17" s="45"/>
    </row>
    <row r="18" spans="1:10" x14ac:dyDescent="0.5">
      <c r="A18" s="138">
        <v>13</v>
      </c>
      <c r="B18" s="144" t="s">
        <v>194</v>
      </c>
      <c r="C18" s="192" t="s">
        <v>327</v>
      </c>
      <c r="D18" s="145">
        <v>240</v>
      </c>
      <c r="E18" s="146" t="s">
        <v>660</v>
      </c>
      <c r="F18" s="407" t="s">
        <v>328</v>
      </c>
      <c r="G18" s="407"/>
      <c r="H18" s="199" t="s">
        <v>383</v>
      </c>
      <c r="I18" s="131"/>
      <c r="J18" s="45"/>
    </row>
    <row r="19" spans="1:10" x14ac:dyDescent="0.5">
      <c r="A19" s="138">
        <v>14</v>
      </c>
      <c r="B19" s="144" t="s">
        <v>389</v>
      </c>
      <c r="C19" s="233">
        <v>60</v>
      </c>
      <c r="D19" s="145">
        <v>1000</v>
      </c>
      <c r="E19" s="146" t="s">
        <v>985</v>
      </c>
      <c r="F19" s="243" t="s">
        <v>390</v>
      </c>
      <c r="G19" s="243"/>
      <c r="H19" s="217" t="s">
        <v>393</v>
      </c>
      <c r="I19" s="131"/>
      <c r="J19" s="45"/>
    </row>
    <row r="20" spans="1:10" x14ac:dyDescent="0.5">
      <c r="A20" s="138">
        <v>15</v>
      </c>
      <c r="B20" s="139" t="s">
        <v>1011</v>
      </c>
      <c r="C20" s="138" t="s">
        <v>1012</v>
      </c>
      <c r="D20" s="140">
        <v>1200</v>
      </c>
      <c r="E20" s="146" t="s">
        <v>1013</v>
      </c>
      <c r="F20" s="407" t="s">
        <v>1014</v>
      </c>
      <c r="G20" s="407"/>
      <c r="H20" s="217">
        <v>22892</v>
      </c>
      <c r="I20" s="131"/>
      <c r="J20" s="45"/>
    </row>
    <row r="21" spans="1:10" x14ac:dyDescent="0.5">
      <c r="A21" s="138"/>
      <c r="B21" s="139"/>
      <c r="C21" s="138"/>
      <c r="D21" s="140"/>
      <c r="E21" s="146"/>
      <c r="F21" s="407"/>
      <c r="G21" s="407"/>
      <c r="H21" s="148"/>
      <c r="I21" s="131"/>
      <c r="J21" s="45"/>
    </row>
    <row r="22" spans="1:10" x14ac:dyDescent="0.5">
      <c r="A22" s="138"/>
      <c r="B22" s="139"/>
      <c r="C22" s="138"/>
      <c r="D22" s="140"/>
      <c r="E22" s="146"/>
      <c r="F22" s="407"/>
      <c r="G22" s="407"/>
      <c r="H22" s="148"/>
      <c r="I22" s="131"/>
      <c r="J22" s="45"/>
    </row>
    <row r="23" spans="1:10" x14ac:dyDescent="0.5">
      <c r="A23" s="138"/>
      <c r="B23" s="139"/>
      <c r="C23" s="138"/>
      <c r="D23" s="140"/>
      <c r="E23" s="146"/>
      <c r="F23" s="407"/>
      <c r="G23" s="407"/>
      <c r="H23" s="148"/>
      <c r="I23" s="131"/>
      <c r="J23" s="45"/>
    </row>
    <row r="24" spans="1:10" x14ac:dyDescent="0.5">
      <c r="A24" s="138"/>
      <c r="B24" s="139"/>
      <c r="C24" s="138"/>
      <c r="D24" s="140"/>
      <c r="E24" s="146"/>
      <c r="F24" s="407"/>
      <c r="G24" s="407"/>
      <c r="H24" s="148"/>
      <c r="I24" s="131"/>
      <c r="J24" s="45"/>
    </row>
    <row r="25" spans="1:10" x14ac:dyDescent="0.5">
      <c r="A25" s="138"/>
      <c r="B25" s="139"/>
      <c r="C25" s="138"/>
      <c r="D25" s="140"/>
      <c r="E25" s="146"/>
      <c r="F25" s="407"/>
      <c r="G25" s="407"/>
      <c r="H25" s="148"/>
      <c r="I25" s="131"/>
      <c r="J25" s="45"/>
    </row>
    <row r="26" spans="1:10" x14ac:dyDescent="0.5">
      <c r="A26" s="138"/>
      <c r="B26" s="139"/>
      <c r="C26" s="138"/>
      <c r="D26" s="140"/>
      <c r="E26" s="146"/>
      <c r="F26" s="407"/>
      <c r="G26" s="407"/>
      <c r="H26" s="148"/>
      <c r="I26" s="131"/>
      <c r="J26" s="45"/>
    </row>
    <row r="27" spans="1:10" x14ac:dyDescent="0.5">
      <c r="A27" s="138"/>
      <c r="B27" s="139"/>
      <c r="C27" s="138"/>
      <c r="D27" s="140"/>
      <c r="E27" s="146"/>
      <c r="F27" s="402"/>
      <c r="G27" s="403"/>
      <c r="H27" s="148"/>
      <c r="I27" s="131"/>
      <c r="J27" s="45"/>
    </row>
    <row r="28" spans="1:10" x14ac:dyDescent="0.5">
      <c r="A28" s="138"/>
      <c r="B28" s="139"/>
      <c r="C28" s="138"/>
      <c r="D28" s="140"/>
      <c r="E28" s="146"/>
      <c r="F28" s="402"/>
      <c r="G28" s="403"/>
      <c r="H28" s="148"/>
      <c r="I28" s="131"/>
      <c r="J28" s="45"/>
    </row>
    <row r="29" spans="1:10" x14ac:dyDescent="0.5">
      <c r="A29" s="138"/>
      <c r="B29" s="139"/>
      <c r="C29" s="138"/>
      <c r="D29" s="143"/>
      <c r="E29" s="149"/>
      <c r="F29" s="407"/>
      <c r="G29" s="407"/>
      <c r="H29" s="148"/>
      <c r="I29" s="131"/>
      <c r="J29" s="45"/>
    </row>
    <row r="30" spans="1:10" x14ac:dyDescent="0.5">
      <c r="A30" s="138"/>
      <c r="B30" s="139"/>
      <c r="C30" s="138"/>
      <c r="D30" s="143"/>
      <c r="E30" s="149"/>
      <c r="F30" s="407"/>
      <c r="G30" s="407"/>
      <c r="H30" s="148"/>
      <c r="I30" s="131"/>
      <c r="J30" s="45"/>
    </row>
    <row r="31" spans="1:10" x14ac:dyDescent="0.5">
      <c r="A31" s="150"/>
      <c r="B31" s="151"/>
      <c r="C31" s="150"/>
      <c r="D31" s="152"/>
      <c r="E31" s="153"/>
      <c r="F31" s="410"/>
      <c r="G31" s="410"/>
      <c r="H31" s="154"/>
      <c r="I31" s="131"/>
      <c r="J31" s="45"/>
    </row>
    <row r="32" spans="1:10" s="50" customFormat="1" ht="26.25" x14ac:dyDescent="0.55000000000000004">
      <c r="A32" s="384" t="s">
        <v>22</v>
      </c>
      <c r="B32" s="385"/>
      <c r="C32" s="386"/>
      <c r="D32" s="76">
        <f>SUM(D6:D31)</f>
        <v>13980</v>
      </c>
      <c r="E32" s="76"/>
      <c r="F32" s="384"/>
      <c r="G32" s="386"/>
      <c r="H32" s="77"/>
      <c r="I32" s="94"/>
      <c r="J32" s="94"/>
    </row>
    <row r="33" spans="1:10" s="50" customFormat="1" ht="26.25" x14ac:dyDescent="0.55000000000000004">
      <c r="A33" s="295"/>
      <c r="B33" s="295"/>
      <c r="C33" s="295"/>
      <c r="D33" s="296"/>
      <c r="E33" s="296"/>
      <c r="F33" s="295"/>
      <c r="G33" s="295"/>
      <c r="H33" s="297"/>
      <c r="I33" s="94"/>
      <c r="J33" s="94"/>
    </row>
    <row r="34" spans="1:10" ht="26.25" x14ac:dyDescent="0.55000000000000004">
      <c r="A34" s="373" t="s">
        <v>93</v>
      </c>
      <c r="B34" s="373"/>
      <c r="C34" s="373"/>
      <c r="D34" s="373"/>
      <c r="E34" s="373"/>
      <c r="F34" s="373"/>
      <c r="G34" s="373"/>
      <c r="H34" s="373"/>
      <c r="I34" s="107"/>
      <c r="J34" s="45"/>
    </row>
    <row r="35" spans="1:10" ht="26.25" x14ac:dyDescent="0.55000000000000004">
      <c r="A35" s="379" t="s">
        <v>428</v>
      </c>
      <c r="B35" s="379"/>
      <c r="C35" s="379"/>
      <c r="D35" s="379"/>
      <c r="E35" s="379"/>
      <c r="F35" s="379"/>
      <c r="G35" s="379"/>
      <c r="H35" s="379"/>
      <c r="I35" s="107"/>
      <c r="J35" s="45"/>
    </row>
    <row r="36" spans="1:10" ht="15" customHeight="1" x14ac:dyDescent="0.5">
      <c r="I36" s="48"/>
      <c r="J36" s="45"/>
    </row>
    <row r="37" spans="1:10" x14ac:dyDescent="0.5">
      <c r="A37" s="389" t="s">
        <v>1</v>
      </c>
      <c r="B37" s="389" t="s">
        <v>2</v>
      </c>
      <c r="C37" s="105" t="s">
        <v>94</v>
      </c>
      <c r="D37" s="390" t="s">
        <v>5</v>
      </c>
      <c r="E37" s="108" t="s">
        <v>95</v>
      </c>
      <c r="F37" s="392" t="s">
        <v>7</v>
      </c>
      <c r="G37" s="393"/>
      <c r="H37" s="27" t="s">
        <v>96</v>
      </c>
      <c r="I37" s="97"/>
      <c r="J37" s="45"/>
    </row>
    <row r="38" spans="1:10" x14ac:dyDescent="0.5">
      <c r="A38" s="389"/>
      <c r="B38" s="389"/>
      <c r="C38" s="106" t="s">
        <v>97</v>
      </c>
      <c r="D38" s="391"/>
      <c r="E38" s="28" t="s">
        <v>98</v>
      </c>
      <c r="F38" s="394"/>
      <c r="G38" s="395"/>
      <c r="H38" s="29" t="s">
        <v>99</v>
      </c>
      <c r="I38" s="97"/>
      <c r="J38" s="45"/>
    </row>
    <row r="39" spans="1:10" x14ac:dyDescent="0.5">
      <c r="A39" s="160">
        <v>1</v>
      </c>
      <c r="B39" s="134" t="s">
        <v>104</v>
      </c>
      <c r="C39" s="160">
        <v>328</v>
      </c>
      <c r="D39" s="135">
        <v>360</v>
      </c>
      <c r="E39" s="136" t="s">
        <v>678</v>
      </c>
      <c r="F39" s="408" t="s">
        <v>105</v>
      </c>
      <c r="G39" s="409"/>
      <c r="H39" s="163" t="s">
        <v>682</v>
      </c>
      <c r="I39" s="98"/>
      <c r="J39" s="45"/>
    </row>
    <row r="40" spans="1:10" x14ac:dyDescent="0.5">
      <c r="A40" s="157">
        <v>2</v>
      </c>
      <c r="B40" s="139" t="s">
        <v>107</v>
      </c>
      <c r="C40" s="157">
        <v>252</v>
      </c>
      <c r="D40" s="140">
        <v>1000</v>
      </c>
      <c r="E40" s="141" t="s">
        <v>480</v>
      </c>
      <c r="F40" s="402" t="s">
        <v>108</v>
      </c>
      <c r="G40" s="403"/>
      <c r="H40" s="164" t="s">
        <v>683</v>
      </c>
      <c r="I40" s="98"/>
      <c r="J40" s="45"/>
    </row>
    <row r="41" spans="1:10" x14ac:dyDescent="0.5">
      <c r="A41" s="157">
        <v>3</v>
      </c>
      <c r="B41" s="139" t="s">
        <v>241</v>
      </c>
      <c r="C41" s="157">
        <v>366</v>
      </c>
      <c r="D41" s="140">
        <v>1000</v>
      </c>
      <c r="E41" s="141" t="s">
        <v>810</v>
      </c>
      <c r="F41" s="402" t="s">
        <v>105</v>
      </c>
      <c r="G41" s="403"/>
      <c r="H41" s="142" t="s">
        <v>394</v>
      </c>
      <c r="I41" s="98"/>
      <c r="J41" s="45"/>
    </row>
    <row r="42" spans="1:10" x14ac:dyDescent="0.5">
      <c r="A42" s="192">
        <v>4</v>
      </c>
      <c r="B42" s="139" t="s">
        <v>248</v>
      </c>
      <c r="C42" s="157">
        <v>181</v>
      </c>
      <c r="D42" s="140">
        <v>1000</v>
      </c>
      <c r="E42" s="141" t="s">
        <v>640</v>
      </c>
      <c r="F42" s="406" t="s">
        <v>330</v>
      </c>
      <c r="G42" s="406"/>
      <c r="H42" s="142" t="s">
        <v>395</v>
      </c>
      <c r="I42" s="98"/>
      <c r="J42" s="45"/>
    </row>
    <row r="43" spans="1:10" x14ac:dyDescent="0.5">
      <c r="A43" s="192">
        <v>5</v>
      </c>
      <c r="B43" s="139" t="s">
        <v>250</v>
      </c>
      <c r="C43" s="157">
        <v>663</v>
      </c>
      <c r="D43" s="140">
        <v>1200</v>
      </c>
      <c r="E43" s="141" t="s">
        <v>503</v>
      </c>
      <c r="F43" s="402" t="s">
        <v>251</v>
      </c>
      <c r="G43" s="403"/>
      <c r="H43" s="142" t="s">
        <v>396</v>
      </c>
      <c r="I43" s="98"/>
      <c r="J43" s="45"/>
    </row>
    <row r="44" spans="1:10" x14ac:dyDescent="0.5">
      <c r="A44" s="192">
        <v>6</v>
      </c>
      <c r="B44" s="139" t="s">
        <v>253</v>
      </c>
      <c r="C44" s="157">
        <v>918</v>
      </c>
      <c r="D44" s="140">
        <v>1200</v>
      </c>
      <c r="E44" s="141" t="s">
        <v>643</v>
      </c>
      <c r="F44" s="407" t="s">
        <v>177</v>
      </c>
      <c r="G44" s="407"/>
      <c r="H44" s="142" t="s">
        <v>397</v>
      </c>
      <c r="I44" s="98"/>
      <c r="J44" s="45"/>
    </row>
    <row r="45" spans="1:10" x14ac:dyDescent="0.5">
      <c r="A45" s="192">
        <v>7</v>
      </c>
      <c r="B45" s="148" t="s">
        <v>255</v>
      </c>
      <c r="C45" s="157">
        <v>310</v>
      </c>
      <c r="D45" s="140">
        <v>1200</v>
      </c>
      <c r="E45" s="141" t="s">
        <v>811</v>
      </c>
      <c r="F45" s="402" t="s">
        <v>175</v>
      </c>
      <c r="G45" s="403"/>
      <c r="H45" s="142" t="s">
        <v>398</v>
      </c>
      <c r="I45" s="98"/>
      <c r="J45" s="231" t="e">
        <f>D39+D40+D41+D42+D43+D44+D45+D48+D49+D50+#REF!+D51+D52+D53+D54+D55+D56+D57</f>
        <v>#REF!</v>
      </c>
    </row>
    <row r="46" spans="1:10" x14ac:dyDescent="0.5">
      <c r="A46" s="192">
        <v>8</v>
      </c>
      <c r="B46" s="139" t="s">
        <v>265</v>
      </c>
      <c r="C46" s="157">
        <v>812</v>
      </c>
      <c r="D46" s="140">
        <v>500</v>
      </c>
      <c r="E46" s="141"/>
      <c r="F46" s="402" t="s">
        <v>266</v>
      </c>
      <c r="G46" s="403"/>
      <c r="H46" s="142" t="s">
        <v>267</v>
      </c>
      <c r="I46" s="98"/>
      <c r="J46" s="231"/>
    </row>
    <row r="47" spans="1:10" x14ac:dyDescent="0.5">
      <c r="A47" s="192">
        <v>9</v>
      </c>
      <c r="B47" s="139" t="s">
        <v>273</v>
      </c>
      <c r="C47" s="157">
        <v>132</v>
      </c>
      <c r="D47" s="140">
        <v>480</v>
      </c>
      <c r="E47" s="146" t="s">
        <v>497</v>
      </c>
      <c r="F47" s="402" t="s">
        <v>274</v>
      </c>
      <c r="G47" s="403"/>
      <c r="H47" s="142" t="s">
        <v>397</v>
      </c>
      <c r="I47" s="98"/>
      <c r="J47" s="45"/>
    </row>
    <row r="48" spans="1:10" x14ac:dyDescent="0.5">
      <c r="A48" s="192">
        <v>10</v>
      </c>
      <c r="B48" s="139" t="s">
        <v>276</v>
      </c>
      <c r="C48" s="157">
        <v>804</v>
      </c>
      <c r="D48" s="140">
        <v>1200</v>
      </c>
      <c r="E48" s="141" t="s">
        <v>688</v>
      </c>
      <c r="F48" s="404" t="s">
        <v>277</v>
      </c>
      <c r="G48" s="405"/>
      <c r="H48" s="142" t="s">
        <v>681</v>
      </c>
      <c r="I48" s="98"/>
      <c r="J48" s="45"/>
    </row>
    <row r="49" spans="1:12" x14ac:dyDescent="0.5">
      <c r="A49" s="334">
        <v>11</v>
      </c>
      <c r="B49" s="139" t="s">
        <v>331</v>
      </c>
      <c r="C49" s="157">
        <v>721</v>
      </c>
      <c r="D49" s="140">
        <v>500</v>
      </c>
      <c r="E49" s="141" t="s">
        <v>1015</v>
      </c>
      <c r="F49" s="402" t="s">
        <v>332</v>
      </c>
      <c r="G49" s="403"/>
      <c r="H49" s="199" t="s">
        <v>333</v>
      </c>
      <c r="I49" s="98"/>
      <c r="J49" s="45"/>
    </row>
    <row r="50" spans="1:12" x14ac:dyDescent="0.5">
      <c r="A50" s="334">
        <v>12</v>
      </c>
      <c r="B50" s="139" t="s">
        <v>331</v>
      </c>
      <c r="C50" s="157">
        <v>721</v>
      </c>
      <c r="D50" s="140">
        <v>500</v>
      </c>
      <c r="E50" s="146" t="s">
        <v>1016</v>
      </c>
      <c r="F50" s="402" t="s">
        <v>334</v>
      </c>
      <c r="G50" s="403"/>
      <c r="H50" s="199" t="s">
        <v>399</v>
      </c>
      <c r="I50" s="98"/>
      <c r="J50" s="45"/>
    </row>
    <row r="51" spans="1:12" x14ac:dyDescent="0.5">
      <c r="A51" s="334">
        <v>13</v>
      </c>
      <c r="B51" s="139" t="s">
        <v>335</v>
      </c>
      <c r="C51" s="238" t="s">
        <v>336</v>
      </c>
      <c r="D51" s="140">
        <v>240</v>
      </c>
      <c r="E51" s="146" t="s">
        <v>486</v>
      </c>
      <c r="F51" s="402" t="s">
        <v>337</v>
      </c>
      <c r="G51" s="403"/>
      <c r="H51" s="199" t="s">
        <v>333</v>
      </c>
      <c r="I51" s="98"/>
      <c r="J51" s="45"/>
    </row>
    <row r="52" spans="1:12" x14ac:dyDescent="0.5">
      <c r="A52" s="334">
        <v>14</v>
      </c>
      <c r="B52" s="139" t="s">
        <v>338</v>
      </c>
      <c r="C52" s="238" t="s">
        <v>283</v>
      </c>
      <c r="D52" s="140">
        <v>500</v>
      </c>
      <c r="E52" s="146" t="s">
        <v>515</v>
      </c>
      <c r="F52" s="239" t="s">
        <v>242</v>
      </c>
      <c r="G52" s="240"/>
      <c r="H52" s="199" t="s">
        <v>401</v>
      </c>
      <c r="I52" s="98"/>
      <c r="J52" s="45"/>
    </row>
    <row r="53" spans="1:12" x14ac:dyDescent="0.5">
      <c r="A53" s="334">
        <v>15</v>
      </c>
      <c r="B53" s="139" t="s">
        <v>339</v>
      </c>
      <c r="C53" s="238" t="s">
        <v>199</v>
      </c>
      <c r="D53" s="140">
        <v>1200</v>
      </c>
      <c r="E53" s="146" t="s">
        <v>550</v>
      </c>
      <c r="F53" s="236" t="s">
        <v>340</v>
      </c>
      <c r="G53" s="237"/>
      <c r="H53" s="199" t="s">
        <v>383</v>
      </c>
      <c r="I53" s="98"/>
      <c r="J53" s="45"/>
    </row>
    <row r="54" spans="1:12" x14ac:dyDescent="0.5">
      <c r="A54" s="334">
        <v>16</v>
      </c>
      <c r="B54" s="139" t="s">
        <v>341</v>
      </c>
      <c r="C54" s="238">
        <v>929</v>
      </c>
      <c r="D54" s="140">
        <v>1000</v>
      </c>
      <c r="E54" s="146" t="s">
        <v>490</v>
      </c>
      <c r="F54" s="236" t="s">
        <v>269</v>
      </c>
      <c r="G54" s="237"/>
      <c r="H54" s="199" t="s">
        <v>402</v>
      </c>
      <c r="I54" s="98"/>
      <c r="J54" s="45"/>
    </row>
    <row r="55" spans="1:12" x14ac:dyDescent="0.5">
      <c r="A55" s="334">
        <v>17</v>
      </c>
      <c r="B55" s="139" t="s">
        <v>413</v>
      </c>
      <c r="C55" s="238">
        <v>646</v>
      </c>
      <c r="D55" s="140">
        <v>600</v>
      </c>
      <c r="E55" s="146" t="s">
        <v>1009</v>
      </c>
      <c r="F55" s="241" t="s">
        <v>414</v>
      </c>
      <c r="G55" s="237"/>
      <c r="H55" s="199" t="s">
        <v>412</v>
      </c>
      <c r="I55" s="98"/>
      <c r="J55" s="45"/>
    </row>
    <row r="56" spans="1:12" x14ac:dyDescent="0.5">
      <c r="A56" s="334">
        <v>18</v>
      </c>
      <c r="B56" s="139" t="s">
        <v>415</v>
      </c>
      <c r="C56" s="238" t="s">
        <v>201</v>
      </c>
      <c r="D56" s="140">
        <v>1000</v>
      </c>
      <c r="E56" s="146"/>
      <c r="F56" s="241" t="s">
        <v>416</v>
      </c>
      <c r="G56" s="237"/>
      <c r="H56" s="142" t="s">
        <v>680</v>
      </c>
      <c r="I56" s="98"/>
      <c r="J56" s="45"/>
    </row>
    <row r="57" spans="1:12" x14ac:dyDescent="0.5">
      <c r="A57" s="334">
        <v>19</v>
      </c>
      <c r="B57" s="139" t="s">
        <v>417</v>
      </c>
      <c r="C57" s="238"/>
      <c r="D57" s="140">
        <v>2000</v>
      </c>
      <c r="E57" s="146"/>
      <c r="F57" s="236" t="s">
        <v>418</v>
      </c>
      <c r="G57" s="237"/>
      <c r="H57" s="142" t="s">
        <v>684</v>
      </c>
      <c r="I57" s="98"/>
      <c r="J57" s="45"/>
    </row>
    <row r="58" spans="1:12" x14ac:dyDescent="0.5">
      <c r="A58" s="334">
        <v>20</v>
      </c>
      <c r="B58" s="139" t="s">
        <v>451</v>
      </c>
      <c r="C58" s="157">
        <v>886</v>
      </c>
      <c r="D58" s="140">
        <v>1200</v>
      </c>
      <c r="E58" s="245" t="s">
        <v>489</v>
      </c>
      <c r="F58" s="400" t="s">
        <v>452</v>
      </c>
      <c r="G58" s="401"/>
      <c r="H58" s="199" t="s">
        <v>679</v>
      </c>
      <c r="I58" s="98"/>
      <c r="J58" s="45"/>
    </row>
    <row r="59" spans="1:12" x14ac:dyDescent="0.5">
      <c r="A59" s="334">
        <v>21</v>
      </c>
      <c r="B59" s="139" t="s">
        <v>756</v>
      </c>
      <c r="C59" s="157">
        <v>987</v>
      </c>
      <c r="D59" s="140">
        <v>2000</v>
      </c>
      <c r="E59" s="146" t="s">
        <v>494</v>
      </c>
      <c r="F59" s="400" t="s">
        <v>757</v>
      </c>
      <c r="G59" s="401"/>
      <c r="H59" s="199" t="s">
        <v>758</v>
      </c>
      <c r="I59" s="98"/>
      <c r="J59" s="45"/>
    </row>
    <row r="60" spans="1:12" x14ac:dyDescent="0.5">
      <c r="A60" s="334">
        <v>22</v>
      </c>
      <c r="B60" s="139" t="s">
        <v>873</v>
      </c>
      <c r="C60" s="157">
        <v>413</v>
      </c>
      <c r="D60" s="140">
        <v>200</v>
      </c>
      <c r="E60" s="146" t="s">
        <v>491</v>
      </c>
      <c r="F60" s="400" t="s">
        <v>874</v>
      </c>
      <c r="G60" s="401"/>
      <c r="H60" s="199" t="s">
        <v>989</v>
      </c>
      <c r="I60" s="98"/>
      <c r="J60" s="45"/>
      <c r="L60" s="69"/>
    </row>
    <row r="61" spans="1:12" x14ac:dyDescent="0.5">
      <c r="A61" s="157"/>
      <c r="B61" s="139"/>
      <c r="C61" s="157"/>
      <c r="D61" s="140"/>
      <c r="E61" s="146"/>
      <c r="F61" s="402"/>
      <c r="G61" s="403"/>
      <c r="H61" s="142"/>
      <c r="I61" s="98"/>
      <c r="J61" s="45"/>
    </row>
    <row r="62" spans="1:12" x14ac:dyDescent="0.5">
      <c r="A62" s="334"/>
      <c r="B62" s="139"/>
      <c r="C62" s="334"/>
      <c r="D62" s="140"/>
      <c r="E62" s="146"/>
      <c r="F62" s="335"/>
      <c r="G62" s="336"/>
      <c r="H62" s="142"/>
      <c r="I62" s="98"/>
      <c r="J62" s="45"/>
    </row>
    <row r="63" spans="1:12" x14ac:dyDescent="0.5">
      <c r="A63" s="192"/>
      <c r="B63" s="139"/>
      <c r="C63" s="192"/>
      <c r="D63" s="140"/>
      <c r="E63" s="146"/>
      <c r="F63" s="190"/>
      <c r="G63" s="191"/>
      <c r="H63" s="142"/>
      <c r="I63" s="98"/>
      <c r="J63" s="45"/>
    </row>
    <row r="64" spans="1:12" x14ac:dyDescent="0.5">
      <c r="A64" s="157"/>
      <c r="B64" s="139"/>
      <c r="C64" s="157"/>
      <c r="D64" s="143"/>
      <c r="E64" s="149"/>
      <c r="F64" s="402"/>
      <c r="G64" s="403"/>
      <c r="H64" s="148"/>
      <c r="I64" s="131"/>
      <c r="J64" s="45"/>
    </row>
    <row r="65" spans="1:10" x14ac:dyDescent="0.5">
      <c r="A65" s="158"/>
      <c r="B65" s="151"/>
      <c r="C65" s="158"/>
      <c r="D65" s="152"/>
      <c r="E65" s="153"/>
      <c r="F65" s="165"/>
      <c r="G65" s="166"/>
      <c r="H65" s="154"/>
      <c r="I65" s="131"/>
      <c r="J65" s="45"/>
    </row>
    <row r="66" spans="1:10" s="50" customFormat="1" ht="26.25" x14ac:dyDescent="0.55000000000000004">
      <c r="A66" s="384" t="s">
        <v>22</v>
      </c>
      <c r="B66" s="385"/>
      <c r="C66" s="386"/>
      <c r="D66" s="76">
        <f>SUM(D39:D65)</f>
        <v>20080</v>
      </c>
      <c r="E66" s="76"/>
      <c r="F66" s="384"/>
      <c r="G66" s="386"/>
      <c r="H66" s="77"/>
      <c r="I66" s="94"/>
      <c r="J66" s="94"/>
    </row>
    <row r="67" spans="1:10" ht="26.25" x14ac:dyDescent="0.55000000000000004">
      <c r="A67" s="381" t="s">
        <v>93</v>
      </c>
      <c r="B67" s="381"/>
      <c r="C67" s="381"/>
      <c r="D67" s="381"/>
      <c r="E67" s="381"/>
      <c r="F67" s="381"/>
      <c r="G67" s="381"/>
      <c r="H67" s="381"/>
      <c r="I67" s="107"/>
      <c r="J67" s="45"/>
    </row>
    <row r="68" spans="1:10" ht="26.25" x14ac:dyDescent="0.55000000000000004">
      <c r="A68" s="381" t="s">
        <v>429</v>
      </c>
      <c r="B68" s="381"/>
      <c r="C68" s="381"/>
      <c r="D68" s="381"/>
      <c r="E68" s="381"/>
      <c r="F68" s="381"/>
      <c r="G68" s="381"/>
      <c r="H68" s="381"/>
      <c r="I68" s="107"/>
      <c r="J68" s="45"/>
    </row>
    <row r="69" spans="1:10" ht="15" customHeight="1" x14ac:dyDescent="0.5">
      <c r="A69" s="45"/>
      <c r="B69" s="45"/>
      <c r="C69" s="45"/>
      <c r="D69" s="46"/>
      <c r="E69" s="47"/>
      <c r="F69" s="45"/>
      <c r="G69" s="48"/>
      <c r="H69" s="48"/>
      <c r="I69" s="48"/>
      <c r="J69" s="45"/>
    </row>
    <row r="70" spans="1:10" x14ac:dyDescent="0.5">
      <c r="A70" s="389" t="s">
        <v>1</v>
      </c>
      <c r="B70" s="389" t="s">
        <v>2</v>
      </c>
      <c r="C70" s="102" t="s">
        <v>94</v>
      </c>
      <c r="D70" s="399" t="s">
        <v>5</v>
      </c>
      <c r="E70" s="49" t="s">
        <v>95</v>
      </c>
      <c r="F70" s="389" t="s">
        <v>7</v>
      </c>
      <c r="G70" s="389"/>
      <c r="H70" s="74" t="s">
        <v>96</v>
      </c>
      <c r="I70" s="97"/>
      <c r="J70" s="45"/>
    </row>
    <row r="71" spans="1:10" x14ac:dyDescent="0.5">
      <c r="A71" s="389"/>
      <c r="B71" s="389"/>
      <c r="C71" s="102" t="s">
        <v>97</v>
      </c>
      <c r="D71" s="399"/>
      <c r="E71" s="49" t="s">
        <v>98</v>
      </c>
      <c r="F71" s="389"/>
      <c r="G71" s="389"/>
      <c r="H71" s="74" t="s">
        <v>99</v>
      </c>
      <c r="I71" s="97"/>
      <c r="J71" s="45"/>
    </row>
    <row r="72" spans="1:10" x14ac:dyDescent="0.5">
      <c r="A72" s="104">
        <v>1</v>
      </c>
      <c r="B72" s="30" t="s">
        <v>58</v>
      </c>
      <c r="C72" s="104">
        <v>10</v>
      </c>
      <c r="D72" s="31">
        <v>500</v>
      </c>
      <c r="E72" s="32" t="s">
        <v>636</v>
      </c>
      <c r="F72" s="398" t="s">
        <v>242</v>
      </c>
      <c r="G72" s="398"/>
      <c r="H72" s="33" t="s">
        <v>395</v>
      </c>
      <c r="I72" s="98"/>
      <c r="J72" s="231">
        <f>D72+D73</f>
        <v>1100</v>
      </c>
    </row>
    <row r="73" spans="1:10" x14ac:dyDescent="0.5">
      <c r="A73" s="104">
        <v>2</v>
      </c>
      <c r="B73" s="30" t="s">
        <v>342</v>
      </c>
      <c r="C73" s="104">
        <v>362</v>
      </c>
      <c r="D73" s="31">
        <v>600</v>
      </c>
      <c r="E73" s="32" t="s">
        <v>475</v>
      </c>
      <c r="F73" s="387" t="s">
        <v>332</v>
      </c>
      <c r="G73" s="388"/>
      <c r="H73" s="33" t="s">
        <v>812</v>
      </c>
      <c r="I73" s="98"/>
      <c r="J73" s="45"/>
    </row>
    <row r="74" spans="1:10" x14ac:dyDescent="0.5">
      <c r="A74" s="104">
        <v>3</v>
      </c>
      <c r="B74" s="30" t="s">
        <v>987</v>
      </c>
      <c r="C74" s="104">
        <v>55</v>
      </c>
      <c r="D74" s="31">
        <v>1000</v>
      </c>
      <c r="E74" s="32" t="s">
        <v>920</v>
      </c>
      <c r="F74" s="387" t="s">
        <v>988</v>
      </c>
      <c r="G74" s="388"/>
      <c r="H74" s="200" t="s">
        <v>992</v>
      </c>
      <c r="I74" s="98"/>
      <c r="J74" s="45"/>
    </row>
    <row r="75" spans="1:10" x14ac:dyDescent="0.5">
      <c r="A75" s="104"/>
      <c r="B75" s="30"/>
      <c r="C75" s="104"/>
      <c r="D75" s="31"/>
      <c r="E75" s="32"/>
      <c r="F75" s="387"/>
      <c r="G75" s="388"/>
      <c r="H75" s="33"/>
      <c r="I75" s="98"/>
      <c r="J75" s="45"/>
    </row>
    <row r="76" spans="1:10" x14ac:dyDescent="0.5">
      <c r="A76" s="104"/>
      <c r="B76" s="30"/>
      <c r="C76" s="104"/>
      <c r="D76" s="31"/>
      <c r="E76" s="32"/>
      <c r="F76" s="387"/>
      <c r="G76" s="388"/>
      <c r="H76" s="33"/>
      <c r="I76" s="98"/>
      <c r="J76" s="45"/>
    </row>
    <row r="77" spans="1:10" x14ac:dyDescent="0.5">
      <c r="A77" s="104"/>
      <c r="B77" s="30"/>
      <c r="C77" s="104"/>
      <c r="D77" s="31"/>
      <c r="E77" s="32"/>
      <c r="F77" s="387"/>
      <c r="G77" s="388"/>
      <c r="H77" s="33"/>
      <c r="I77" s="98"/>
      <c r="J77" s="45"/>
    </row>
    <row r="78" spans="1:10" x14ac:dyDescent="0.5">
      <c r="A78" s="104"/>
      <c r="B78" s="30"/>
      <c r="C78" s="104"/>
      <c r="D78" s="31"/>
      <c r="E78" s="32"/>
      <c r="F78" s="387"/>
      <c r="G78" s="388"/>
      <c r="H78" s="33"/>
      <c r="I78" s="98"/>
      <c r="J78" s="45"/>
    </row>
    <row r="79" spans="1:10" x14ac:dyDescent="0.5">
      <c r="A79" s="104"/>
      <c r="B79" s="30"/>
      <c r="C79" s="104"/>
      <c r="D79" s="31"/>
      <c r="E79" s="38"/>
      <c r="F79" s="387"/>
      <c r="G79" s="388"/>
      <c r="H79" s="37"/>
      <c r="I79" s="131"/>
      <c r="J79" s="45"/>
    </row>
    <row r="80" spans="1:10" x14ac:dyDescent="0.5">
      <c r="A80" s="104"/>
      <c r="B80" s="30"/>
      <c r="C80" s="104"/>
      <c r="D80" s="31"/>
      <c r="E80" s="38"/>
      <c r="F80" s="387"/>
      <c r="G80" s="388"/>
      <c r="H80" s="37"/>
      <c r="I80" s="131"/>
      <c r="J80" s="45"/>
    </row>
    <row r="81" spans="1:11" x14ac:dyDescent="0.5">
      <c r="A81" s="104"/>
      <c r="B81" s="30"/>
      <c r="C81" s="104"/>
      <c r="D81" s="34"/>
      <c r="E81" s="39"/>
      <c r="F81" s="387"/>
      <c r="G81" s="388"/>
      <c r="H81" s="37"/>
      <c r="I81" s="131"/>
      <c r="J81" s="45"/>
    </row>
    <row r="82" spans="1:11" s="50" customFormat="1" ht="26.25" x14ac:dyDescent="0.55000000000000004">
      <c r="A82" s="384" t="s">
        <v>22</v>
      </c>
      <c r="B82" s="385"/>
      <c r="C82" s="386"/>
      <c r="D82" s="76">
        <f>SUM(D72:D81)</f>
        <v>2100</v>
      </c>
      <c r="E82" s="76"/>
      <c r="F82" s="384"/>
      <c r="G82" s="386"/>
      <c r="H82" s="77"/>
      <c r="I82" s="94"/>
      <c r="J82" s="94"/>
    </row>
    <row r="83" spans="1:11" s="40" customFormat="1" ht="18" customHeight="1" x14ac:dyDescent="0.5">
      <c r="A83" s="41"/>
      <c r="B83" s="41"/>
      <c r="C83" s="41"/>
      <c r="D83" s="42"/>
      <c r="E83" s="43"/>
      <c r="F83" s="41"/>
      <c r="G83" s="41"/>
      <c r="H83" s="44"/>
      <c r="I83" s="44"/>
      <c r="J83" s="132"/>
    </row>
    <row r="84" spans="1:11" ht="26.25" x14ac:dyDescent="0.55000000000000004">
      <c r="A84" s="381" t="s">
        <v>93</v>
      </c>
      <c r="B84" s="381"/>
      <c r="C84" s="381"/>
      <c r="D84" s="381"/>
      <c r="E84" s="381"/>
      <c r="F84" s="381"/>
      <c r="G84" s="381"/>
      <c r="H84" s="381"/>
      <c r="I84" s="107"/>
      <c r="J84" s="45"/>
    </row>
    <row r="85" spans="1:11" ht="26.25" x14ac:dyDescent="0.55000000000000004">
      <c r="A85" s="379" t="s">
        <v>430</v>
      </c>
      <c r="B85" s="379"/>
      <c r="C85" s="379"/>
      <c r="D85" s="379"/>
      <c r="E85" s="379"/>
      <c r="F85" s="379"/>
      <c r="G85" s="379"/>
      <c r="H85" s="379"/>
      <c r="I85" s="107"/>
      <c r="J85" s="45"/>
    </row>
    <row r="86" spans="1:11" ht="14.25" customHeight="1" x14ac:dyDescent="0.5">
      <c r="I86" s="48"/>
      <c r="J86" s="45"/>
    </row>
    <row r="87" spans="1:11" x14ac:dyDescent="0.5">
      <c r="A87" s="389" t="s">
        <v>1</v>
      </c>
      <c r="B87" s="389" t="s">
        <v>2</v>
      </c>
      <c r="C87" s="105" t="s">
        <v>94</v>
      </c>
      <c r="D87" s="390" t="s">
        <v>5</v>
      </c>
      <c r="E87" s="108" t="s">
        <v>95</v>
      </c>
      <c r="F87" s="392" t="s">
        <v>7</v>
      </c>
      <c r="G87" s="393"/>
      <c r="H87" s="27" t="s">
        <v>96</v>
      </c>
      <c r="I87" s="97"/>
      <c r="J87" s="45"/>
    </row>
    <row r="88" spans="1:11" x14ac:dyDescent="0.5">
      <c r="A88" s="389"/>
      <c r="B88" s="389"/>
      <c r="C88" s="106" t="s">
        <v>97</v>
      </c>
      <c r="D88" s="391"/>
      <c r="E88" s="28" t="s">
        <v>98</v>
      </c>
      <c r="F88" s="394"/>
      <c r="G88" s="395"/>
      <c r="H88" s="29" t="s">
        <v>99</v>
      </c>
      <c r="I88" s="97"/>
      <c r="J88" s="45"/>
    </row>
    <row r="89" spans="1:11" x14ac:dyDescent="0.5">
      <c r="A89" s="104">
        <v>1</v>
      </c>
      <c r="B89" s="30" t="s">
        <v>109</v>
      </c>
      <c r="C89" s="104">
        <v>239</v>
      </c>
      <c r="D89" s="34">
        <v>600</v>
      </c>
      <c r="E89" s="32" t="s">
        <v>485</v>
      </c>
      <c r="F89" s="387" t="s">
        <v>110</v>
      </c>
      <c r="G89" s="388"/>
      <c r="H89" s="95" t="s">
        <v>403</v>
      </c>
      <c r="I89" s="98"/>
      <c r="J89" s="45"/>
    </row>
    <row r="90" spans="1:11" x14ac:dyDescent="0.5">
      <c r="A90" s="104">
        <v>2</v>
      </c>
      <c r="B90" s="30" t="s">
        <v>243</v>
      </c>
      <c r="C90" s="104">
        <v>84</v>
      </c>
      <c r="D90" s="34">
        <v>500</v>
      </c>
      <c r="E90" s="32" t="s">
        <v>875</v>
      </c>
      <c r="F90" s="387" t="s">
        <v>242</v>
      </c>
      <c r="G90" s="388"/>
      <c r="H90" s="33" t="s">
        <v>391</v>
      </c>
      <c r="I90" s="98"/>
      <c r="J90" s="231">
        <f>D89+D90+D91+D92+D93+D94</f>
        <v>4180</v>
      </c>
      <c r="K90" s="69"/>
    </row>
    <row r="91" spans="1:11" x14ac:dyDescent="0.5">
      <c r="A91" s="104">
        <v>3</v>
      </c>
      <c r="B91" s="161" t="s">
        <v>813</v>
      </c>
      <c r="C91" s="104">
        <v>250</v>
      </c>
      <c r="D91" s="34">
        <v>1440</v>
      </c>
      <c r="E91" s="32" t="s">
        <v>652</v>
      </c>
      <c r="F91" s="387" t="s">
        <v>244</v>
      </c>
      <c r="G91" s="388"/>
      <c r="H91" s="33" t="s">
        <v>396</v>
      </c>
      <c r="I91" s="98"/>
      <c r="J91" s="45"/>
    </row>
    <row r="92" spans="1:11" x14ac:dyDescent="0.5">
      <c r="A92" s="104">
        <v>4</v>
      </c>
      <c r="B92" s="30" t="s">
        <v>245</v>
      </c>
      <c r="C92" s="162" t="s">
        <v>246</v>
      </c>
      <c r="D92" s="34">
        <v>1200</v>
      </c>
      <c r="E92" s="32" t="s">
        <v>637</v>
      </c>
      <c r="F92" s="387" t="s">
        <v>247</v>
      </c>
      <c r="G92" s="388"/>
      <c r="H92" s="33" t="s">
        <v>404</v>
      </c>
      <c r="I92" s="98"/>
      <c r="J92" s="45"/>
    </row>
    <row r="93" spans="1:11" x14ac:dyDescent="0.5">
      <c r="A93" s="104">
        <v>5</v>
      </c>
      <c r="B93" s="30" t="s">
        <v>256</v>
      </c>
      <c r="C93" s="104">
        <v>153</v>
      </c>
      <c r="D93" s="34">
        <v>240</v>
      </c>
      <c r="E93" s="32" t="s">
        <v>993</v>
      </c>
      <c r="F93" s="387" t="s">
        <v>257</v>
      </c>
      <c r="G93" s="388"/>
      <c r="H93" s="33" t="s">
        <v>436</v>
      </c>
      <c r="I93" s="98"/>
      <c r="J93" s="45"/>
    </row>
    <row r="94" spans="1:11" x14ac:dyDescent="0.5">
      <c r="A94" s="232">
        <v>7</v>
      </c>
      <c r="B94" s="30" t="s">
        <v>343</v>
      </c>
      <c r="C94" s="232">
        <v>257</v>
      </c>
      <c r="D94" s="34">
        <v>200</v>
      </c>
      <c r="E94" s="32" t="s">
        <v>648</v>
      </c>
      <c r="F94" s="387" t="s">
        <v>344</v>
      </c>
      <c r="G94" s="388"/>
      <c r="H94" s="200" t="s">
        <v>370</v>
      </c>
      <c r="I94" s="98"/>
      <c r="J94" s="45"/>
    </row>
    <row r="95" spans="1:11" x14ac:dyDescent="0.5">
      <c r="A95" s="104">
        <v>8</v>
      </c>
      <c r="B95" s="30" t="s">
        <v>994</v>
      </c>
      <c r="C95" s="104">
        <v>243</v>
      </c>
      <c r="D95" s="34">
        <v>300</v>
      </c>
      <c r="E95" s="32" t="s">
        <v>995</v>
      </c>
      <c r="F95" s="387" t="s">
        <v>239</v>
      </c>
      <c r="G95" s="388"/>
      <c r="H95" s="200" t="s">
        <v>996</v>
      </c>
      <c r="I95" s="98"/>
      <c r="J95" s="45"/>
    </row>
    <row r="96" spans="1:11" x14ac:dyDescent="0.5">
      <c r="A96" s="104"/>
      <c r="B96" s="30"/>
      <c r="C96" s="104"/>
      <c r="D96" s="34"/>
      <c r="E96" s="32"/>
      <c r="F96" s="387"/>
      <c r="G96" s="388"/>
      <c r="H96" s="33"/>
      <c r="I96" s="98"/>
      <c r="J96" s="45"/>
    </row>
    <row r="97" spans="1:10" x14ac:dyDescent="0.5">
      <c r="A97" s="104"/>
      <c r="B97" s="30"/>
      <c r="C97" s="104"/>
      <c r="D97" s="34"/>
      <c r="E97" s="39"/>
      <c r="F97" s="387"/>
      <c r="G97" s="388"/>
      <c r="H97" s="37"/>
      <c r="I97" s="131"/>
      <c r="J97" s="45"/>
    </row>
    <row r="98" spans="1:10" x14ac:dyDescent="0.5">
      <c r="A98" s="104"/>
      <c r="B98" s="30"/>
      <c r="C98" s="104"/>
      <c r="D98" s="34"/>
      <c r="E98" s="39"/>
      <c r="F98" s="387"/>
      <c r="G98" s="388"/>
      <c r="H98" s="37"/>
      <c r="I98" s="131"/>
      <c r="J98" s="45"/>
    </row>
    <row r="99" spans="1:10" s="50" customFormat="1" ht="26.25" x14ac:dyDescent="0.55000000000000004">
      <c r="A99" s="384" t="s">
        <v>22</v>
      </c>
      <c r="B99" s="385"/>
      <c r="C99" s="386"/>
      <c r="D99" s="76">
        <f>SUM(D89:D98)</f>
        <v>4480</v>
      </c>
      <c r="E99" s="76"/>
      <c r="F99" s="384"/>
      <c r="G99" s="386"/>
      <c r="H99" s="77"/>
      <c r="I99" s="94"/>
      <c r="J99" s="94"/>
    </row>
    <row r="100" spans="1:10" s="40" customFormat="1" ht="26.25" x14ac:dyDescent="0.55000000000000004">
      <c r="A100" s="381" t="s">
        <v>93</v>
      </c>
      <c r="B100" s="381"/>
      <c r="C100" s="381"/>
      <c r="D100" s="381"/>
      <c r="E100" s="381"/>
      <c r="F100" s="381"/>
      <c r="G100" s="381"/>
      <c r="H100" s="381"/>
      <c r="I100" s="107"/>
      <c r="J100" s="132"/>
    </row>
    <row r="101" spans="1:10" s="40" customFormat="1" ht="26.25" x14ac:dyDescent="0.55000000000000004">
      <c r="A101" s="381" t="s">
        <v>431</v>
      </c>
      <c r="B101" s="381"/>
      <c r="C101" s="381"/>
      <c r="D101" s="381"/>
      <c r="E101" s="381"/>
      <c r="F101" s="381"/>
      <c r="G101" s="381"/>
      <c r="H101" s="381"/>
      <c r="I101" s="107"/>
      <c r="J101" s="132"/>
    </row>
    <row r="102" spans="1:10" s="40" customFormat="1" ht="21" customHeight="1" x14ac:dyDescent="0.5">
      <c r="A102" s="23"/>
      <c r="B102" s="23"/>
      <c r="C102" s="23"/>
      <c r="D102" s="24"/>
      <c r="E102" s="25"/>
      <c r="F102" s="23"/>
      <c r="G102" s="26"/>
      <c r="H102" s="26"/>
      <c r="I102" s="48"/>
      <c r="J102" s="132"/>
    </row>
    <row r="103" spans="1:10" s="40" customFormat="1" x14ac:dyDescent="0.5">
      <c r="A103" s="389" t="s">
        <v>1</v>
      </c>
      <c r="B103" s="389" t="s">
        <v>2</v>
      </c>
      <c r="C103" s="105" t="s">
        <v>94</v>
      </c>
      <c r="D103" s="390" t="s">
        <v>5</v>
      </c>
      <c r="E103" s="108" t="s">
        <v>95</v>
      </c>
      <c r="F103" s="392" t="s">
        <v>7</v>
      </c>
      <c r="G103" s="393"/>
      <c r="H103" s="27" t="s">
        <v>96</v>
      </c>
      <c r="I103" s="97"/>
      <c r="J103" s="132"/>
    </row>
    <row r="104" spans="1:10" s="40" customFormat="1" x14ac:dyDescent="0.5">
      <c r="A104" s="389"/>
      <c r="B104" s="389"/>
      <c r="C104" s="106" t="s">
        <v>97</v>
      </c>
      <c r="D104" s="391"/>
      <c r="E104" s="28" t="s">
        <v>98</v>
      </c>
      <c r="F104" s="394"/>
      <c r="G104" s="395"/>
      <c r="H104" s="29" t="s">
        <v>99</v>
      </c>
      <c r="I104" s="97"/>
      <c r="J104" s="132"/>
    </row>
    <row r="105" spans="1:10" s="40" customFormat="1" x14ac:dyDescent="0.5">
      <c r="A105" s="104">
        <v>1</v>
      </c>
      <c r="B105" s="30" t="s">
        <v>238</v>
      </c>
      <c r="C105" s="104">
        <v>170</v>
      </c>
      <c r="D105" s="31">
        <v>1200</v>
      </c>
      <c r="E105" s="32" t="s">
        <v>654</v>
      </c>
      <c r="F105" s="387" t="s">
        <v>239</v>
      </c>
      <c r="G105" s="388"/>
      <c r="H105" s="33" t="s">
        <v>405</v>
      </c>
      <c r="I105" s="98"/>
      <c r="J105" s="234">
        <f>D105</f>
        <v>1200</v>
      </c>
    </row>
    <row r="106" spans="1:10" s="40" customFormat="1" x14ac:dyDescent="0.5">
      <c r="A106" s="104"/>
      <c r="B106" s="30"/>
      <c r="C106" s="104"/>
      <c r="D106" s="31"/>
      <c r="E106" s="32"/>
      <c r="F106" s="100"/>
      <c r="G106" s="101"/>
      <c r="H106" s="33"/>
      <c r="I106" s="98"/>
      <c r="J106" s="132"/>
    </row>
    <row r="107" spans="1:10" s="40" customFormat="1" x14ac:dyDescent="0.5">
      <c r="A107" s="104"/>
      <c r="B107" s="30"/>
      <c r="C107" s="104"/>
      <c r="D107" s="31"/>
      <c r="E107" s="32"/>
      <c r="F107" s="100"/>
      <c r="G107" s="101"/>
      <c r="H107" s="33"/>
      <c r="I107" s="98"/>
      <c r="J107" s="132"/>
    </row>
    <row r="108" spans="1:10" s="40" customFormat="1" x14ac:dyDescent="0.5">
      <c r="A108" s="104"/>
      <c r="B108" s="30"/>
      <c r="C108" s="104"/>
      <c r="D108" s="31"/>
      <c r="E108" s="32"/>
      <c r="F108" s="100"/>
      <c r="G108" s="101"/>
      <c r="H108" s="33"/>
      <c r="I108" s="98"/>
      <c r="J108" s="132"/>
    </row>
    <row r="109" spans="1:10" s="40" customFormat="1" x14ac:dyDescent="0.5">
      <c r="A109" s="104"/>
      <c r="B109" s="30"/>
      <c r="C109" s="104"/>
      <c r="D109" s="31"/>
      <c r="E109" s="32"/>
      <c r="F109" s="100"/>
      <c r="G109" s="101"/>
      <c r="H109" s="33"/>
      <c r="I109" s="98"/>
      <c r="J109" s="132"/>
    </row>
    <row r="110" spans="1:10" s="40" customFormat="1" x14ac:dyDescent="0.5">
      <c r="A110" s="104"/>
      <c r="B110" s="30"/>
      <c r="C110" s="104"/>
      <c r="D110" s="34"/>
      <c r="E110" s="39"/>
      <c r="F110" s="387"/>
      <c r="G110" s="388"/>
      <c r="H110" s="33"/>
      <c r="I110" s="98"/>
      <c r="J110" s="132"/>
    </row>
    <row r="111" spans="1:10" s="40" customFormat="1" x14ac:dyDescent="0.5">
      <c r="A111" s="104"/>
      <c r="B111" s="30"/>
      <c r="C111" s="104"/>
      <c r="D111" s="34"/>
      <c r="E111" s="39"/>
      <c r="F111" s="100"/>
      <c r="G111" s="101"/>
      <c r="H111" s="33"/>
      <c r="I111" s="98"/>
      <c r="J111" s="132"/>
    </row>
    <row r="112" spans="1:10" s="40" customFormat="1" x14ac:dyDescent="0.5">
      <c r="A112" s="104"/>
      <c r="B112" s="30"/>
      <c r="C112" s="104"/>
      <c r="D112" s="34"/>
      <c r="E112" s="39"/>
      <c r="F112" s="387"/>
      <c r="G112" s="388"/>
      <c r="H112" s="37"/>
      <c r="I112" s="131"/>
      <c r="J112" s="132"/>
    </row>
    <row r="113" spans="1:11" s="50" customFormat="1" ht="26.25" x14ac:dyDescent="0.55000000000000004">
      <c r="A113" s="384" t="s">
        <v>22</v>
      </c>
      <c r="B113" s="385"/>
      <c r="C113" s="386"/>
      <c r="D113" s="76">
        <f>SUM(D103:D112)</f>
        <v>1200</v>
      </c>
      <c r="E113" s="76"/>
      <c r="F113" s="384"/>
      <c r="G113" s="386"/>
      <c r="H113" s="77"/>
      <c r="I113" s="94"/>
      <c r="J113" s="94"/>
    </row>
    <row r="114" spans="1:11" s="40" customFormat="1" x14ac:dyDescent="0.5">
      <c r="A114" s="41"/>
      <c r="B114" s="41"/>
      <c r="C114" s="41"/>
      <c r="D114" s="42"/>
      <c r="E114" s="43"/>
      <c r="F114" s="41"/>
      <c r="G114" s="41"/>
      <c r="H114" s="44"/>
      <c r="I114" s="44"/>
      <c r="J114" s="132"/>
    </row>
    <row r="115" spans="1:11" ht="26.25" x14ac:dyDescent="0.55000000000000004">
      <c r="A115" s="381" t="s">
        <v>93</v>
      </c>
      <c r="B115" s="381"/>
      <c r="C115" s="381"/>
      <c r="D115" s="381"/>
      <c r="E115" s="381"/>
      <c r="F115" s="381"/>
      <c r="G115" s="381"/>
      <c r="H115" s="381"/>
      <c r="I115" s="107"/>
      <c r="J115" s="45"/>
    </row>
    <row r="116" spans="1:11" ht="26.25" x14ac:dyDescent="0.55000000000000004">
      <c r="A116" s="381" t="s">
        <v>432</v>
      </c>
      <c r="B116" s="381"/>
      <c r="C116" s="381"/>
      <c r="D116" s="381"/>
      <c r="E116" s="381"/>
      <c r="F116" s="381"/>
      <c r="G116" s="381"/>
      <c r="H116" s="381"/>
      <c r="I116" s="107"/>
      <c r="J116" s="45"/>
    </row>
    <row r="117" spans="1:11" ht="12.75" customHeight="1" x14ac:dyDescent="0.5">
      <c r="I117" s="48"/>
      <c r="J117" s="45"/>
    </row>
    <row r="118" spans="1:11" x14ac:dyDescent="0.5">
      <c r="A118" s="389" t="s">
        <v>1</v>
      </c>
      <c r="B118" s="389" t="s">
        <v>2</v>
      </c>
      <c r="C118" s="105" t="s">
        <v>94</v>
      </c>
      <c r="D118" s="390" t="s">
        <v>5</v>
      </c>
      <c r="E118" s="108" t="s">
        <v>95</v>
      </c>
      <c r="F118" s="392" t="s">
        <v>7</v>
      </c>
      <c r="G118" s="393"/>
      <c r="H118" s="27" t="s">
        <v>96</v>
      </c>
      <c r="I118" s="97"/>
      <c r="J118" s="45"/>
    </row>
    <row r="119" spans="1:11" x14ac:dyDescent="0.5">
      <c r="A119" s="389"/>
      <c r="B119" s="389"/>
      <c r="C119" s="106" t="s">
        <v>97</v>
      </c>
      <c r="D119" s="391"/>
      <c r="E119" s="28" t="s">
        <v>98</v>
      </c>
      <c r="F119" s="394"/>
      <c r="G119" s="395"/>
      <c r="H119" s="29" t="s">
        <v>99</v>
      </c>
      <c r="I119" s="97"/>
      <c r="J119" s="45"/>
    </row>
    <row r="120" spans="1:11" x14ac:dyDescent="0.5">
      <c r="A120" s="104">
        <v>1</v>
      </c>
      <c r="B120" s="30" t="s">
        <v>263</v>
      </c>
      <c r="C120" s="104">
        <v>999</v>
      </c>
      <c r="D120" s="34">
        <v>1440</v>
      </c>
      <c r="E120" s="32" t="s">
        <v>1008</v>
      </c>
      <c r="F120" s="387" t="s">
        <v>264</v>
      </c>
      <c r="G120" s="388"/>
      <c r="H120" s="33" t="s">
        <v>433</v>
      </c>
      <c r="I120" s="98"/>
      <c r="J120" s="231" t="e">
        <f>#REF!+D120+D121+D122+D123</f>
        <v>#REF!</v>
      </c>
    </row>
    <row r="121" spans="1:11" x14ac:dyDescent="0.5">
      <c r="A121" s="104">
        <v>2</v>
      </c>
      <c r="B121" s="30" t="s">
        <v>345</v>
      </c>
      <c r="C121" s="104">
        <v>191</v>
      </c>
      <c r="D121" s="34">
        <v>1100</v>
      </c>
      <c r="E121" s="32" t="s">
        <v>582</v>
      </c>
      <c r="F121" s="396" t="s">
        <v>346</v>
      </c>
      <c r="G121" s="397"/>
      <c r="H121" s="200" t="s">
        <v>407</v>
      </c>
      <c r="I121" s="98"/>
      <c r="J121" s="45"/>
    </row>
    <row r="122" spans="1:11" x14ac:dyDescent="0.5">
      <c r="A122" s="104">
        <v>3</v>
      </c>
      <c r="B122" s="30" t="s">
        <v>310</v>
      </c>
      <c r="C122" s="104">
        <v>211</v>
      </c>
      <c r="D122" s="34">
        <v>1800</v>
      </c>
      <c r="E122" s="32" t="s">
        <v>884</v>
      </c>
      <c r="F122" s="396" t="s">
        <v>347</v>
      </c>
      <c r="G122" s="397"/>
      <c r="H122" s="200" t="s">
        <v>434</v>
      </c>
      <c r="I122" s="98"/>
      <c r="J122" s="45"/>
    </row>
    <row r="123" spans="1:11" x14ac:dyDescent="0.5">
      <c r="A123" s="104">
        <v>4</v>
      </c>
      <c r="B123" s="30" t="s">
        <v>814</v>
      </c>
      <c r="C123" s="104">
        <v>393</v>
      </c>
      <c r="D123" s="34">
        <v>1000</v>
      </c>
      <c r="E123" s="32" t="s">
        <v>815</v>
      </c>
      <c r="F123" s="396" t="s">
        <v>100</v>
      </c>
      <c r="G123" s="397"/>
      <c r="H123" s="200" t="s">
        <v>816</v>
      </c>
      <c r="I123" s="98"/>
      <c r="J123" s="45"/>
    </row>
    <row r="124" spans="1:11" x14ac:dyDescent="0.5">
      <c r="A124" s="104">
        <v>5</v>
      </c>
      <c r="B124" s="30" t="s">
        <v>1017</v>
      </c>
      <c r="C124" s="104">
        <v>435</v>
      </c>
      <c r="D124" s="34">
        <v>500</v>
      </c>
      <c r="E124" s="32" t="s">
        <v>1018</v>
      </c>
      <c r="F124" s="100" t="s">
        <v>334</v>
      </c>
      <c r="G124" s="101"/>
      <c r="H124" s="33">
        <v>22903</v>
      </c>
      <c r="I124" s="98"/>
      <c r="J124" s="45"/>
      <c r="K124" s="69"/>
    </row>
    <row r="125" spans="1:11" x14ac:dyDescent="0.5">
      <c r="A125" s="104"/>
      <c r="B125" s="30"/>
      <c r="C125" s="104"/>
      <c r="D125" s="34"/>
      <c r="E125" s="32"/>
      <c r="F125" s="100"/>
      <c r="G125" s="101"/>
      <c r="H125" s="33"/>
      <c r="I125" s="98"/>
      <c r="J125" s="45"/>
    </row>
    <row r="126" spans="1:11" x14ac:dyDescent="0.5">
      <c r="A126" s="104"/>
      <c r="B126" s="30"/>
      <c r="C126" s="104"/>
      <c r="D126" s="34"/>
      <c r="E126" s="32"/>
      <c r="F126" s="100"/>
      <c r="G126" s="101"/>
      <c r="H126" s="33"/>
      <c r="I126" s="98"/>
      <c r="J126" s="45"/>
    </row>
    <row r="127" spans="1:11" x14ac:dyDescent="0.5">
      <c r="A127" s="104"/>
      <c r="B127" s="30"/>
      <c r="C127" s="104"/>
      <c r="D127" s="34"/>
      <c r="E127" s="32"/>
      <c r="F127" s="100"/>
      <c r="G127" s="101"/>
      <c r="H127" s="33"/>
      <c r="I127" s="98"/>
      <c r="J127" s="45"/>
    </row>
    <row r="128" spans="1:11" x14ac:dyDescent="0.5">
      <c r="A128" s="104"/>
      <c r="B128" s="30"/>
      <c r="C128" s="104"/>
      <c r="D128" s="34"/>
      <c r="E128" s="32"/>
      <c r="F128" s="100"/>
      <c r="G128" s="101"/>
      <c r="H128" s="33"/>
      <c r="I128" s="98"/>
      <c r="J128" s="45"/>
    </row>
    <row r="129" spans="1:10" x14ac:dyDescent="0.5">
      <c r="A129" s="104"/>
      <c r="B129" s="30"/>
      <c r="C129" s="104"/>
      <c r="D129" s="34"/>
      <c r="E129" s="32"/>
      <c r="F129" s="100"/>
      <c r="G129" s="101"/>
      <c r="H129" s="33"/>
      <c r="I129" s="98"/>
      <c r="J129" s="45"/>
    </row>
    <row r="130" spans="1:10" ht="22.5" customHeight="1" x14ac:dyDescent="0.5">
      <c r="A130" s="104"/>
      <c r="B130" s="30"/>
      <c r="C130" s="104"/>
      <c r="D130" s="34"/>
      <c r="E130" s="39"/>
      <c r="F130" s="387"/>
      <c r="G130" s="388"/>
      <c r="H130" s="37"/>
      <c r="I130" s="98"/>
      <c r="J130" s="45"/>
    </row>
    <row r="131" spans="1:10" ht="26.25" x14ac:dyDescent="0.55000000000000004">
      <c r="A131" s="384" t="s">
        <v>22</v>
      </c>
      <c r="B131" s="385"/>
      <c r="C131" s="386"/>
      <c r="D131" s="76">
        <f>SUM(D120:D130)</f>
        <v>5840</v>
      </c>
      <c r="E131" s="76"/>
      <c r="F131" s="384"/>
      <c r="G131" s="386"/>
      <c r="H131" s="77"/>
      <c r="I131" s="131"/>
      <c r="J131" s="45"/>
    </row>
    <row r="132" spans="1:10" ht="26.25" x14ac:dyDescent="0.55000000000000004">
      <c r="A132" s="294"/>
      <c r="B132" s="294"/>
      <c r="C132" s="294"/>
      <c r="D132" s="96"/>
      <c r="E132" s="96"/>
      <c r="F132" s="294"/>
      <c r="G132" s="294"/>
      <c r="H132" s="94"/>
      <c r="I132" s="48"/>
      <c r="J132" s="45"/>
    </row>
    <row r="133" spans="1:10" s="50" customFormat="1" ht="26.25" x14ac:dyDescent="0.55000000000000004">
      <c r="A133" s="381" t="s">
        <v>93</v>
      </c>
      <c r="B133" s="381"/>
      <c r="C133" s="381"/>
      <c r="D133" s="381"/>
      <c r="E133" s="381"/>
      <c r="F133" s="381"/>
      <c r="G133" s="381"/>
      <c r="H133" s="381"/>
      <c r="I133" s="94"/>
      <c r="J133" s="94"/>
    </row>
    <row r="134" spans="1:10" ht="26.25" x14ac:dyDescent="0.55000000000000004">
      <c r="A134" s="381" t="s">
        <v>348</v>
      </c>
      <c r="B134" s="381"/>
      <c r="C134" s="381"/>
      <c r="D134" s="381"/>
      <c r="E134" s="381"/>
      <c r="F134" s="381"/>
      <c r="G134" s="381"/>
      <c r="H134" s="381"/>
      <c r="I134" s="107"/>
      <c r="J134" s="45"/>
    </row>
    <row r="135" spans="1:10" ht="26.25" x14ac:dyDescent="0.55000000000000004">
      <c r="I135" s="107"/>
      <c r="J135" s="45"/>
    </row>
    <row r="136" spans="1:10" ht="16.5" customHeight="1" x14ac:dyDescent="0.5">
      <c r="A136" s="389" t="s">
        <v>1</v>
      </c>
      <c r="B136" s="389" t="s">
        <v>2</v>
      </c>
      <c r="C136" s="105" t="s">
        <v>94</v>
      </c>
      <c r="D136" s="390" t="s">
        <v>5</v>
      </c>
      <c r="E136" s="108" t="s">
        <v>95</v>
      </c>
      <c r="F136" s="392" t="s">
        <v>7</v>
      </c>
      <c r="G136" s="393"/>
      <c r="H136" s="27" t="s">
        <v>96</v>
      </c>
      <c r="I136" s="48"/>
      <c r="J136" s="45"/>
    </row>
    <row r="137" spans="1:10" x14ac:dyDescent="0.5">
      <c r="A137" s="389"/>
      <c r="B137" s="389"/>
      <c r="C137" s="106" t="s">
        <v>97</v>
      </c>
      <c r="D137" s="391"/>
      <c r="E137" s="28" t="s">
        <v>98</v>
      </c>
      <c r="F137" s="394"/>
      <c r="G137" s="395"/>
      <c r="H137" s="29" t="s">
        <v>99</v>
      </c>
      <c r="I137" s="97"/>
      <c r="J137" s="45"/>
    </row>
    <row r="138" spans="1:10" x14ac:dyDescent="0.5">
      <c r="A138" s="104">
        <v>1</v>
      </c>
      <c r="B138" s="30" t="s">
        <v>260</v>
      </c>
      <c r="C138" s="104">
        <v>122</v>
      </c>
      <c r="D138" s="31">
        <v>300</v>
      </c>
      <c r="E138" s="32"/>
      <c r="F138" s="387" t="s">
        <v>261</v>
      </c>
      <c r="G138" s="388"/>
      <c r="H138" s="33" t="s">
        <v>408</v>
      </c>
      <c r="I138" s="97"/>
      <c r="J138" s="45"/>
    </row>
    <row r="139" spans="1:10" x14ac:dyDescent="0.5">
      <c r="A139" s="104">
        <v>2</v>
      </c>
      <c r="B139" s="30" t="s">
        <v>275</v>
      </c>
      <c r="C139" s="104">
        <v>120</v>
      </c>
      <c r="D139" s="31">
        <v>1440</v>
      </c>
      <c r="E139" s="32" t="s">
        <v>1007</v>
      </c>
      <c r="F139" s="387" t="s">
        <v>235</v>
      </c>
      <c r="G139" s="388"/>
      <c r="H139" s="33">
        <v>22884</v>
      </c>
      <c r="I139" s="98"/>
      <c r="J139" s="45"/>
    </row>
    <row r="140" spans="1:10" x14ac:dyDescent="0.5">
      <c r="A140" s="104"/>
      <c r="B140" s="30"/>
      <c r="C140" s="104"/>
      <c r="D140" s="31"/>
      <c r="E140" s="32"/>
      <c r="F140" s="387"/>
      <c r="G140" s="388"/>
      <c r="H140" s="33"/>
      <c r="I140" s="98"/>
      <c r="J140" s="231">
        <f>D138+D139</f>
        <v>1740</v>
      </c>
    </row>
    <row r="141" spans="1:10" x14ac:dyDescent="0.5">
      <c r="A141" s="104"/>
      <c r="B141" s="30"/>
      <c r="C141" s="104"/>
      <c r="D141" s="31"/>
      <c r="E141" s="32"/>
      <c r="F141" s="387"/>
      <c r="G141" s="388"/>
      <c r="H141" s="33"/>
      <c r="I141" s="98"/>
      <c r="J141" s="45"/>
    </row>
    <row r="142" spans="1:10" x14ac:dyDescent="0.5">
      <c r="A142" s="104"/>
      <c r="B142" s="30"/>
      <c r="C142" s="104"/>
      <c r="D142" s="31"/>
      <c r="E142" s="32"/>
      <c r="F142" s="387"/>
      <c r="G142" s="388"/>
      <c r="H142" s="33"/>
      <c r="I142" s="98"/>
      <c r="J142" s="45"/>
    </row>
    <row r="143" spans="1:10" x14ac:dyDescent="0.5">
      <c r="A143" s="104"/>
      <c r="B143" s="30"/>
      <c r="C143" s="104"/>
      <c r="D143" s="31"/>
      <c r="E143" s="32"/>
      <c r="F143" s="387"/>
      <c r="G143" s="388"/>
      <c r="H143" s="33"/>
      <c r="I143" s="98"/>
      <c r="J143" s="45"/>
    </row>
    <row r="144" spans="1:10" x14ac:dyDescent="0.5">
      <c r="A144" s="104"/>
      <c r="B144" s="30"/>
      <c r="C144" s="104"/>
      <c r="D144" s="31"/>
      <c r="E144" s="32"/>
      <c r="F144" s="387"/>
      <c r="G144" s="388"/>
      <c r="H144" s="33"/>
      <c r="I144" s="98"/>
      <c r="J144" s="45"/>
    </row>
    <row r="145" spans="1:10" x14ac:dyDescent="0.5">
      <c r="A145" s="104"/>
      <c r="B145" s="30"/>
      <c r="C145" s="104"/>
      <c r="D145" s="31"/>
      <c r="E145" s="32"/>
      <c r="F145" s="387"/>
      <c r="G145" s="388"/>
      <c r="H145" s="33"/>
      <c r="I145" s="98"/>
      <c r="J145" s="45"/>
    </row>
    <row r="146" spans="1:10" x14ac:dyDescent="0.5">
      <c r="A146" s="104"/>
      <c r="B146" s="30"/>
      <c r="C146" s="104"/>
      <c r="D146" s="31"/>
      <c r="E146" s="32"/>
      <c r="F146" s="387"/>
      <c r="G146" s="388"/>
      <c r="H146" s="33"/>
      <c r="I146" s="98"/>
      <c r="J146" s="45"/>
    </row>
    <row r="147" spans="1:10" x14ac:dyDescent="0.5">
      <c r="A147" s="104"/>
      <c r="B147" s="30"/>
      <c r="C147" s="104"/>
      <c r="D147" s="31"/>
      <c r="E147" s="32"/>
      <c r="F147" s="387"/>
      <c r="G147" s="388"/>
      <c r="H147" s="33"/>
      <c r="I147" s="98"/>
      <c r="J147" s="45"/>
    </row>
    <row r="148" spans="1:10" x14ac:dyDescent="0.5">
      <c r="A148" s="104"/>
      <c r="B148" s="30"/>
      <c r="C148" s="104"/>
      <c r="D148" s="31"/>
      <c r="E148" s="32"/>
      <c r="F148" s="387"/>
      <c r="G148" s="388"/>
      <c r="H148" s="33"/>
      <c r="I148" s="98"/>
      <c r="J148" s="45"/>
    </row>
    <row r="149" spans="1:10" x14ac:dyDescent="0.5">
      <c r="A149" s="104"/>
      <c r="B149" s="30"/>
      <c r="C149" s="104"/>
      <c r="D149" s="31"/>
      <c r="E149" s="32"/>
      <c r="F149" s="387"/>
      <c r="G149" s="388"/>
      <c r="H149" s="33"/>
      <c r="I149" s="98"/>
      <c r="J149" s="45"/>
    </row>
    <row r="150" spans="1:10" ht="26.25" x14ac:dyDescent="0.55000000000000004">
      <c r="A150" s="384" t="s">
        <v>22</v>
      </c>
      <c r="B150" s="385"/>
      <c r="C150" s="386"/>
      <c r="D150" s="76">
        <v>1440</v>
      </c>
      <c r="E150" s="76"/>
      <c r="F150" s="384"/>
      <c r="G150" s="386"/>
      <c r="H150" s="77"/>
      <c r="I150" s="98"/>
      <c r="J150" s="45"/>
    </row>
    <row r="151" spans="1:10" s="50" customFormat="1" ht="26.25" x14ac:dyDescent="0.55000000000000004">
      <c r="A151" s="107"/>
      <c r="B151" s="107"/>
      <c r="C151" s="107"/>
      <c r="D151" s="96"/>
      <c r="E151" s="96"/>
      <c r="F151" s="107"/>
      <c r="G151" s="107"/>
      <c r="H151" s="94"/>
      <c r="I151" s="94"/>
      <c r="J151" s="94"/>
    </row>
    <row r="152" spans="1:10" s="50" customFormat="1" ht="26.25" x14ac:dyDescent="0.55000000000000004">
      <c r="A152" s="107"/>
      <c r="B152" s="235" t="e">
        <f>J8+J45+J72+J90+J105+J120+J140</f>
        <v>#REF!</v>
      </c>
      <c r="C152" s="235">
        <f>D32+D66+D82+D99+D113+D131+D150</f>
        <v>49120</v>
      </c>
      <c r="D152" s="96"/>
      <c r="E152" s="96"/>
      <c r="F152" s="107"/>
      <c r="G152" s="107"/>
      <c r="H152" s="94"/>
      <c r="I152" s="94"/>
      <c r="J152" s="94"/>
    </row>
    <row r="153" spans="1:10" s="50" customFormat="1" ht="26.25" x14ac:dyDescent="0.55000000000000004">
      <c r="A153" s="107"/>
      <c r="B153" s="107"/>
      <c r="C153" s="107"/>
      <c r="D153" s="96"/>
      <c r="E153" s="96"/>
      <c r="F153" s="107"/>
      <c r="G153" s="107"/>
      <c r="H153" s="94"/>
      <c r="I153" s="94"/>
      <c r="J153" s="94"/>
    </row>
    <row r="154" spans="1:10" s="50" customFormat="1" ht="26.25" x14ac:dyDescent="0.55000000000000004">
      <c r="A154" s="107"/>
      <c r="B154" s="107"/>
      <c r="C154" s="107"/>
      <c r="D154" s="96"/>
      <c r="E154" s="96"/>
      <c r="F154" s="107"/>
      <c r="G154" s="107"/>
      <c r="H154" s="94"/>
      <c r="I154" s="94"/>
      <c r="J154" s="94"/>
    </row>
    <row r="155" spans="1:10" s="50" customFormat="1" ht="26.25" x14ac:dyDescent="0.55000000000000004">
      <c r="A155" s="107"/>
      <c r="B155" s="107"/>
      <c r="C155" s="107"/>
      <c r="D155" s="96"/>
      <c r="E155" s="96"/>
      <c r="F155" s="107"/>
      <c r="G155" s="107"/>
      <c r="H155" s="94"/>
      <c r="I155" s="94"/>
      <c r="J155" s="94"/>
    </row>
    <row r="156" spans="1:10" s="50" customFormat="1" ht="26.25" x14ac:dyDescent="0.55000000000000004">
      <c r="A156" s="107"/>
      <c r="B156" s="107"/>
      <c r="C156" s="107"/>
      <c r="D156" s="96"/>
      <c r="E156" s="96"/>
      <c r="F156" s="107"/>
      <c r="G156" s="107"/>
      <c r="H156" s="94"/>
      <c r="I156" s="94"/>
      <c r="J156" s="94"/>
    </row>
    <row r="157" spans="1:10" s="50" customFormat="1" ht="26.25" x14ac:dyDescent="0.55000000000000004">
      <c r="A157" s="107"/>
      <c r="B157" s="107"/>
      <c r="C157" s="107"/>
      <c r="D157" s="96"/>
      <c r="E157" s="96"/>
      <c r="F157" s="107"/>
      <c r="G157" s="107"/>
      <c r="H157" s="94"/>
      <c r="I157" s="94"/>
      <c r="J157" s="94"/>
    </row>
    <row r="158" spans="1:10" s="50" customFormat="1" ht="26.25" x14ac:dyDescent="0.55000000000000004">
      <c r="A158" s="107"/>
      <c r="B158" s="107"/>
      <c r="C158" s="107"/>
      <c r="D158" s="96"/>
      <c r="E158" s="96"/>
      <c r="F158" s="107"/>
      <c r="G158" s="107"/>
      <c r="H158" s="94"/>
      <c r="I158" s="94"/>
      <c r="J158" s="94"/>
    </row>
    <row r="159" spans="1:10" s="50" customFormat="1" ht="26.25" x14ac:dyDescent="0.55000000000000004">
      <c r="A159" s="107"/>
      <c r="B159" s="107"/>
      <c r="C159" s="107"/>
      <c r="D159" s="96"/>
      <c r="E159" s="96"/>
      <c r="F159" s="107"/>
      <c r="G159" s="107"/>
      <c r="H159" s="94"/>
      <c r="I159" s="94"/>
      <c r="J159" s="94"/>
    </row>
    <row r="160" spans="1:10" s="50" customFormat="1" ht="26.25" x14ac:dyDescent="0.55000000000000004">
      <c r="A160" s="107"/>
      <c r="B160" s="107"/>
      <c r="C160" s="107"/>
      <c r="D160" s="96"/>
      <c r="E160" s="96"/>
      <c r="F160" s="107"/>
      <c r="G160" s="107"/>
      <c r="H160" s="94"/>
      <c r="I160" s="94"/>
      <c r="J160" s="94"/>
    </row>
    <row r="161" spans="1:10" s="50" customFormat="1" ht="26.25" x14ac:dyDescent="0.55000000000000004">
      <c r="A161" s="107"/>
      <c r="B161" s="107"/>
      <c r="C161" s="107"/>
      <c r="D161" s="96"/>
      <c r="E161" s="96"/>
      <c r="F161" s="107"/>
      <c r="G161" s="107"/>
      <c r="H161" s="94"/>
      <c r="I161" s="94"/>
      <c r="J161" s="94"/>
    </row>
    <row r="162" spans="1:10" s="50" customFormat="1" ht="26.25" x14ac:dyDescent="0.55000000000000004">
      <c r="A162" s="107"/>
      <c r="B162" s="107"/>
      <c r="C162" s="107"/>
      <c r="D162" s="96"/>
      <c r="E162" s="96"/>
      <c r="F162" s="107"/>
      <c r="G162" s="107"/>
      <c r="H162" s="94"/>
      <c r="I162" s="94"/>
      <c r="J162" s="94"/>
    </row>
    <row r="163" spans="1:10" s="50" customFormat="1" ht="26.25" x14ac:dyDescent="0.55000000000000004">
      <c r="A163" s="107"/>
      <c r="B163" s="107"/>
      <c r="C163" s="107"/>
      <c r="D163" s="96"/>
      <c r="E163" s="96"/>
      <c r="F163" s="107"/>
      <c r="G163" s="107"/>
      <c r="H163" s="94"/>
      <c r="I163" s="94"/>
      <c r="J163" s="94"/>
    </row>
    <row r="164" spans="1:10" s="50" customFormat="1" ht="26.25" x14ac:dyDescent="0.55000000000000004">
      <c r="A164" s="23"/>
      <c r="B164" s="23"/>
      <c r="C164" s="23"/>
      <c r="D164" s="24"/>
      <c r="E164" s="25"/>
      <c r="F164" s="23"/>
      <c r="G164" s="26"/>
      <c r="H164" s="26"/>
      <c r="I164" s="94"/>
      <c r="J164" s="94"/>
    </row>
    <row r="165" spans="1:10" ht="26.25" x14ac:dyDescent="0.55000000000000004">
      <c r="I165" s="107"/>
      <c r="J165" s="45"/>
    </row>
    <row r="166" spans="1:10" ht="26.25" x14ac:dyDescent="0.55000000000000004">
      <c r="B166" s="99"/>
      <c r="C166" s="69">
        <f>D32+D66+D82+D99+D113+D131+D150</f>
        <v>49120</v>
      </c>
      <c r="I166" s="107"/>
      <c r="J166" s="45"/>
    </row>
    <row r="167" spans="1:10" ht="16.5" customHeight="1" x14ac:dyDescent="0.5">
      <c r="F167" s="69"/>
      <c r="H167" s="48"/>
      <c r="I167" s="48"/>
      <c r="J167" s="45"/>
    </row>
    <row r="168" spans="1:10" x14ac:dyDescent="0.5">
      <c r="H168" s="48"/>
      <c r="I168" s="248"/>
      <c r="J168" s="45"/>
    </row>
    <row r="169" spans="1:10" x14ac:dyDescent="0.5">
      <c r="H169" s="48"/>
      <c r="I169" s="248"/>
      <c r="J169" s="45"/>
    </row>
    <row r="170" spans="1:10" x14ac:dyDescent="0.5">
      <c r="H170" s="48"/>
      <c r="I170" s="249"/>
      <c r="J170" s="45"/>
    </row>
    <row r="171" spans="1:10" x14ac:dyDescent="0.5">
      <c r="H171" s="48"/>
      <c r="I171" s="249"/>
      <c r="J171" s="45"/>
    </row>
    <row r="172" spans="1:10" x14ac:dyDescent="0.5">
      <c r="H172" s="48"/>
      <c r="I172" s="249"/>
      <c r="J172" s="45"/>
    </row>
    <row r="173" spans="1:10" x14ac:dyDescent="0.5">
      <c r="H173" s="48"/>
      <c r="I173" s="249"/>
      <c r="J173" s="45"/>
    </row>
    <row r="174" spans="1:10" x14ac:dyDescent="0.5">
      <c r="H174" s="48"/>
      <c r="I174" s="249"/>
      <c r="J174" s="45"/>
    </row>
    <row r="175" spans="1:10" x14ac:dyDescent="0.5">
      <c r="H175" s="48"/>
      <c r="I175" s="249"/>
      <c r="J175" s="45"/>
    </row>
    <row r="176" spans="1:10" x14ac:dyDescent="0.5">
      <c r="H176" s="48"/>
      <c r="I176" s="249"/>
      <c r="J176" s="45"/>
    </row>
    <row r="177" spans="1:10" x14ac:dyDescent="0.5">
      <c r="H177" s="48"/>
      <c r="I177" s="249"/>
      <c r="J177" s="45"/>
    </row>
    <row r="178" spans="1:10" x14ac:dyDescent="0.5">
      <c r="H178" s="48"/>
      <c r="I178" s="249"/>
      <c r="J178" s="45"/>
    </row>
    <row r="179" spans="1:10" x14ac:dyDescent="0.5">
      <c r="H179" s="48"/>
      <c r="I179" s="249"/>
      <c r="J179" s="45"/>
    </row>
    <row r="180" spans="1:10" x14ac:dyDescent="0.5">
      <c r="I180" s="249"/>
      <c r="J180" s="45"/>
    </row>
    <row r="181" spans="1:10" s="50" customFormat="1" ht="26.25" x14ac:dyDescent="0.55000000000000004">
      <c r="A181" s="23"/>
      <c r="B181" s="23"/>
      <c r="C181" s="23"/>
      <c r="D181" s="24"/>
      <c r="E181" s="25"/>
      <c r="F181" s="23"/>
      <c r="G181" s="26"/>
      <c r="H181" s="26"/>
      <c r="I181" s="94"/>
      <c r="J181" s="94"/>
    </row>
    <row r="182" spans="1:10" x14ac:dyDescent="0.5">
      <c r="I182" s="48"/>
      <c r="J182" s="45"/>
    </row>
    <row r="183" spans="1:10" x14ac:dyDescent="0.5">
      <c r="I183" s="48"/>
      <c r="J183" s="45"/>
    </row>
    <row r="184" spans="1:10" ht="26.25" customHeight="1" x14ac:dyDescent="0.5">
      <c r="I184" s="48"/>
      <c r="J184" s="45"/>
    </row>
    <row r="185" spans="1:10" x14ac:dyDescent="0.5">
      <c r="I185" s="48"/>
      <c r="J185" s="45"/>
    </row>
    <row r="186" spans="1:10" x14ac:dyDescent="0.5">
      <c r="I186" s="48"/>
      <c r="J186" s="45"/>
    </row>
    <row r="187" spans="1:10" x14ac:dyDescent="0.5">
      <c r="I187" s="48"/>
      <c r="J187" s="45"/>
    </row>
    <row r="188" spans="1:10" x14ac:dyDescent="0.5">
      <c r="I188" s="48"/>
      <c r="J188" s="45"/>
    </row>
    <row r="189" spans="1:10" x14ac:dyDescent="0.5">
      <c r="I189" s="48"/>
      <c r="J189" s="45"/>
    </row>
    <row r="190" spans="1:10" x14ac:dyDescent="0.5">
      <c r="I190" s="48"/>
      <c r="J190" s="45"/>
    </row>
    <row r="191" spans="1:10" x14ac:dyDescent="0.5">
      <c r="I191" s="48"/>
      <c r="J191" s="45"/>
    </row>
    <row r="192" spans="1:10" x14ac:dyDescent="0.5">
      <c r="I192" s="48"/>
      <c r="J192" s="45"/>
    </row>
    <row r="193" spans="9:10" x14ac:dyDescent="0.5">
      <c r="I193" s="48"/>
      <c r="J193" s="45"/>
    </row>
    <row r="194" spans="9:10" x14ac:dyDescent="0.5">
      <c r="J194" s="45"/>
    </row>
    <row r="195" spans="9:10" x14ac:dyDescent="0.5">
      <c r="J195" s="45"/>
    </row>
    <row r="196" spans="9:10" x14ac:dyDescent="0.5">
      <c r="J196" s="45"/>
    </row>
    <row r="197" spans="9:10" x14ac:dyDescent="0.5">
      <c r="J197" s="45"/>
    </row>
    <row r="198" spans="9:10" x14ac:dyDescent="0.5">
      <c r="J198" s="45"/>
    </row>
    <row r="199" spans="9:10" x14ac:dyDescent="0.5">
      <c r="J199" s="45"/>
    </row>
    <row r="200" spans="9:10" x14ac:dyDescent="0.5">
      <c r="J200" s="45"/>
    </row>
    <row r="201" spans="9:10" x14ac:dyDescent="0.5">
      <c r="J201" s="45"/>
    </row>
  </sheetData>
  <mergeCells count="139">
    <mergeCell ref="F138:G138"/>
    <mergeCell ref="A1:H1"/>
    <mergeCell ref="A2:H2"/>
    <mergeCell ref="A4:A5"/>
    <mergeCell ref="B4:B5"/>
    <mergeCell ref="D4:D5"/>
    <mergeCell ref="F4:G5"/>
    <mergeCell ref="F6:G6"/>
    <mergeCell ref="F7:G7"/>
    <mergeCell ref="F8:G8"/>
    <mergeCell ref="F18:G18"/>
    <mergeCell ref="F20:G20"/>
    <mergeCell ref="F21:G21"/>
    <mergeCell ref="F22:G22"/>
    <mergeCell ref="F23:G23"/>
    <mergeCell ref="F24:G24"/>
    <mergeCell ref="F25:G25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6:G26"/>
    <mergeCell ref="F29:G29"/>
    <mergeCell ref="F30:G30"/>
    <mergeCell ref="F31:G31"/>
    <mergeCell ref="A32:C32"/>
    <mergeCell ref="F32:G32"/>
    <mergeCell ref="A34:H34"/>
    <mergeCell ref="A35:H35"/>
    <mergeCell ref="A37:A38"/>
    <mergeCell ref="B37:B38"/>
    <mergeCell ref="D37:D38"/>
    <mergeCell ref="F37:G38"/>
    <mergeCell ref="F27:G27"/>
    <mergeCell ref="F28:G2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58:G58"/>
    <mergeCell ref="F59:G59"/>
    <mergeCell ref="F60:G60"/>
    <mergeCell ref="F61:G61"/>
    <mergeCell ref="F64:G64"/>
    <mergeCell ref="A66:C66"/>
    <mergeCell ref="F66:G66"/>
    <mergeCell ref="F48:G48"/>
    <mergeCell ref="F49:G49"/>
    <mergeCell ref="F50:G50"/>
    <mergeCell ref="F51:G51"/>
    <mergeCell ref="A67:H67"/>
    <mergeCell ref="A68:H68"/>
    <mergeCell ref="A70:A71"/>
    <mergeCell ref="B70:B71"/>
    <mergeCell ref="D70:D71"/>
    <mergeCell ref="F70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A82:C82"/>
    <mergeCell ref="F82:G82"/>
    <mergeCell ref="A84:H84"/>
    <mergeCell ref="A85:H85"/>
    <mergeCell ref="A87:A88"/>
    <mergeCell ref="B87:B88"/>
    <mergeCell ref="D87:D88"/>
    <mergeCell ref="F87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A99:C99"/>
    <mergeCell ref="F99:G99"/>
    <mergeCell ref="A100:H100"/>
    <mergeCell ref="A101:H101"/>
    <mergeCell ref="A103:A104"/>
    <mergeCell ref="B103:B104"/>
    <mergeCell ref="D103:D104"/>
    <mergeCell ref="F103:G104"/>
    <mergeCell ref="F105:G105"/>
    <mergeCell ref="F110:G110"/>
    <mergeCell ref="F112:G112"/>
    <mergeCell ref="D136:D137"/>
    <mergeCell ref="F136:G137"/>
    <mergeCell ref="F122:G122"/>
    <mergeCell ref="F123:G123"/>
    <mergeCell ref="A113:C113"/>
    <mergeCell ref="F113:G113"/>
    <mergeCell ref="A115:H115"/>
    <mergeCell ref="A116:H116"/>
    <mergeCell ref="A118:A119"/>
    <mergeCell ref="B118:B119"/>
    <mergeCell ref="D118:D119"/>
    <mergeCell ref="F118:G119"/>
    <mergeCell ref="F120:G120"/>
    <mergeCell ref="F121:G121"/>
    <mergeCell ref="F130:G130"/>
    <mergeCell ref="A131:C131"/>
    <mergeCell ref="F131:G131"/>
    <mergeCell ref="A133:H133"/>
    <mergeCell ref="A134:H134"/>
    <mergeCell ref="A136:A137"/>
    <mergeCell ref="B136:B137"/>
    <mergeCell ref="F147:G147"/>
    <mergeCell ref="F148:G148"/>
    <mergeCell ref="F149:G149"/>
    <mergeCell ref="A150:C150"/>
    <mergeCell ref="F150:G150"/>
    <mergeCell ref="F139:G139"/>
    <mergeCell ref="F140:G140"/>
    <mergeCell ref="F141:G141"/>
    <mergeCell ref="F142:G142"/>
    <mergeCell ref="F143:G143"/>
    <mergeCell ref="F144:G144"/>
    <mergeCell ref="F145:G145"/>
    <mergeCell ref="F146:G146"/>
  </mergeCells>
  <pageMargins left="0.28000000000000003" right="0.15748031496062992" top="0.51181102362204722" bottom="0.27559055118110237" header="0.43307086614173229" footer="0.1574803149606299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B1" zoomScaleNormal="100" workbookViewId="0">
      <selection activeCell="B1" sqref="A1:H33"/>
    </sheetView>
  </sheetViews>
  <sheetFormatPr defaultRowHeight="23.25" x14ac:dyDescent="0.5"/>
  <cols>
    <col min="1" max="1" width="4.5" style="23" customWidth="1"/>
    <col min="2" max="2" width="24" style="23" customWidth="1"/>
    <col min="3" max="3" width="9.625" style="23" bestFit="1" customWidth="1"/>
    <col min="4" max="4" width="11.75" style="24" customWidth="1"/>
    <col min="5" max="5" width="9.75" style="25" bestFit="1" customWidth="1"/>
    <col min="6" max="6" width="9.75" style="23" customWidth="1"/>
    <col min="7" max="7" width="10.625" style="26" customWidth="1"/>
    <col min="8" max="9" width="9.75" style="26" customWidth="1"/>
    <col min="10" max="16384" width="9" style="23"/>
  </cols>
  <sheetData>
    <row r="1" spans="1:10" s="50" customFormat="1" ht="26.25" x14ac:dyDescent="0.55000000000000004">
      <c r="A1" s="155"/>
      <c r="B1" s="155"/>
      <c r="C1" s="155"/>
      <c r="D1" s="96"/>
      <c r="E1" s="96"/>
      <c r="F1" s="155"/>
      <c r="G1" s="155"/>
      <c r="H1" s="94"/>
      <c r="I1" s="94"/>
      <c r="J1" s="94"/>
    </row>
    <row r="2" spans="1:10" ht="26.25" x14ac:dyDescent="0.55000000000000004">
      <c r="A2" s="381" t="s">
        <v>93</v>
      </c>
      <c r="B2" s="381"/>
      <c r="C2" s="381"/>
      <c r="D2" s="381"/>
      <c r="E2" s="381"/>
      <c r="F2" s="381"/>
      <c r="G2" s="381"/>
      <c r="H2" s="381"/>
      <c r="I2" s="155"/>
      <c r="J2" s="45"/>
    </row>
    <row r="3" spans="1:10" ht="26.25" x14ac:dyDescent="0.55000000000000004">
      <c r="A3" s="381" t="s">
        <v>437</v>
      </c>
      <c r="B3" s="381"/>
      <c r="C3" s="381"/>
      <c r="D3" s="381"/>
      <c r="E3" s="381"/>
      <c r="F3" s="381"/>
      <c r="G3" s="381"/>
      <c r="H3" s="381"/>
      <c r="I3" s="155"/>
      <c r="J3" s="45"/>
    </row>
    <row r="4" spans="1:10" ht="16.5" customHeight="1" x14ac:dyDescent="0.5">
      <c r="I4" s="48"/>
      <c r="J4" s="45"/>
    </row>
    <row r="5" spans="1:10" x14ac:dyDescent="0.5">
      <c r="A5" s="389" t="s">
        <v>1</v>
      </c>
      <c r="B5" s="389" t="s">
        <v>2</v>
      </c>
      <c r="C5" s="105" t="s">
        <v>94</v>
      </c>
      <c r="D5" s="390" t="s">
        <v>5</v>
      </c>
      <c r="E5" s="159" t="s">
        <v>95</v>
      </c>
      <c r="F5" s="392" t="s">
        <v>7</v>
      </c>
      <c r="G5" s="393"/>
      <c r="H5" s="27" t="s">
        <v>111</v>
      </c>
      <c r="I5" s="97"/>
      <c r="J5" s="45"/>
    </row>
    <row r="6" spans="1:10" x14ac:dyDescent="0.5">
      <c r="A6" s="389"/>
      <c r="B6" s="389"/>
      <c r="C6" s="106" t="s">
        <v>97</v>
      </c>
      <c r="D6" s="391"/>
      <c r="E6" s="28" t="s">
        <v>98</v>
      </c>
      <c r="F6" s="394"/>
      <c r="G6" s="395"/>
      <c r="H6" s="29" t="s">
        <v>99</v>
      </c>
      <c r="I6" s="97"/>
      <c r="J6" s="45"/>
    </row>
    <row r="7" spans="1:10" x14ac:dyDescent="0.5">
      <c r="A7" s="156">
        <v>1</v>
      </c>
      <c r="B7" s="161" t="s">
        <v>278</v>
      </c>
      <c r="C7" s="156" t="s">
        <v>112</v>
      </c>
      <c r="D7" s="31">
        <v>1500</v>
      </c>
      <c r="E7" s="32" t="s">
        <v>490</v>
      </c>
      <c r="F7" s="387" t="s">
        <v>279</v>
      </c>
      <c r="G7" s="388"/>
      <c r="H7" s="95" t="s">
        <v>685</v>
      </c>
      <c r="I7" s="98"/>
      <c r="J7" s="45"/>
    </row>
    <row r="8" spans="1:10" x14ac:dyDescent="0.5">
      <c r="A8" s="156">
        <v>2</v>
      </c>
      <c r="B8" s="30" t="s">
        <v>280</v>
      </c>
      <c r="C8" s="156" t="s">
        <v>281</v>
      </c>
      <c r="D8" s="31">
        <v>2000</v>
      </c>
      <c r="E8" s="32" t="s">
        <v>491</v>
      </c>
      <c r="F8" s="387" t="s">
        <v>282</v>
      </c>
      <c r="G8" s="388"/>
      <c r="H8" s="95" t="s">
        <v>685</v>
      </c>
      <c r="I8" s="98"/>
      <c r="J8" s="45"/>
    </row>
    <row r="9" spans="1:10" x14ac:dyDescent="0.5">
      <c r="A9" s="156"/>
      <c r="B9" s="30"/>
      <c r="C9" s="156"/>
      <c r="D9" s="31"/>
      <c r="E9" s="32"/>
      <c r="F9" s="387"/>
      <c r="G9" s="388"/>
      <c r="H9" s="33"/>
      <c r="I9" s="98"/>
      <c r="J9" s="45"/>
    </row>
    <row r="10" spans="1:10" x14ac:dyDescent="0.5">
      <c r="A10" s="156"/>
      <c r="B10" s="30"/>
      <c r="C10" s="156"/>
      <c r="D10" s="31"/>
      <c r="E10" s="32"/>
      <c r="F10" s="387"/>
      <c r="G10" s="388"/>
      <c r="H10" s="33"/>
      <c r="I10" s="98"/>
      <c r="J10" s="45"/>
    </row>
    <row r="11" spans="1:10" x14ac:dyDescent="0.5">
      <c r="A11" s="156"/>
      <c r="B11" s="30"/>
      <c r="C11" s="156"/>
      <c r="D11" s="31"/>
      <c r="E11" s="32"/>
      <c r="F11" s="387"/>
      <c r="G11" s="388"/>
      <c r="H11" s="33"/>
      <c r="I11" s="98"/>
      <c r="J11" s="45"/>
    </row>
    <row r="12" spans="1:10" x14ac:dyDescent="0.5">
      <c r="A12" s="156"/>
      <c r="B12" s="30"/>
      <c r="C12" s="156"/>
      <c r="D12" s="31"/>
      <c r="E12" s="32"/>
      <c r="F12" s="387"/>
      <c r="G12" s="388"/>
      <c r="H12" s="33"/>
      <c r="I12" s="98"/>
      <c r="J12" s="45"/>
    </row>
    <row r="13" spans="1:10" x14ac:dyDescent="0.5">
      <c r="A13" s="156"/>
      <c r="B13" s="30"/>
      <c r="C13" s="156"/>
      <c r="D13" s="31"/>
      <c r="E13" s="32"/>
      <c r="F13" s="387"/>
      <c r="G13" s="388"/>
      <c r="H13" s="33"/>
      <c r="I13" s="98"/>
      <c r="J13" s="45"/>
    </row>
    <row r="14" spans="1:10" x14ac:dyDescent="0.5">
      <c r="A14" s="156"/>
      <c r="B14" s="30"/>
      <c r="C14" s="156"/>
      <c r="D14" s="31"/>
      <c r="E14" s="32"/>
      <c r="F14" s="387"/>
      <c r="G14" s="388"/>
      <c r="H14" s="33"/>
      <c r="I14" s="98"/>
      <c r="J14" s="45"/>
    </row>
    <row r="15" spans="1:10" x14ac:dyDescent="0.5">
      <c r="A15" s="156"/>
      <c r="B15" s="30"/>
      <c r="C15" s="156"/>
      <c r="D15" s="31"/>
      <c r="E15" s="32"/>
      <c r="F15" s="387"/>
      <c r="G15" s="388"/>
      <c r="H15" s="33"/>
      <c r="I15" s="98"/>
      <c r="J15" s="45"/>
    </row>
    <row r="16" spans="1:10" x14ac:dyDescent="0.5">
      <c r="A16" s="156"/>
      <c r="B16" s="30"/>
      <c r="C16" s="156"/>
      <c r="D16" s="31"/>
      <c r="E16" s="32"/>
      <c r="F16" s="387"/>
      <c r="G16" s="388"/>
      <c r="H16" s="33"/>
      <c r="I16" s="98"/>
      <c r="J16" s="45"/>
    </row>
    <row r="17" spans="1:10" x14ac:dyDescent="0.5">
      <c r="A17" s="156"/>
      <c r="B17" s="30"/>
      <c r="C17" s="156"/>
      <c r="D17" s="31"/>
      <c r="E17" s="32"/>
      <c r="F17" s="387"/>
      <c r="G17" s="388"/>
      <c r="H17" s="33"/>
      <c r="I17" s="98"/>
      <c r="J17" s="45"/>
    </row>
    <row r="18" spans="1:10" s="50" customFormat="1" ht="26.25" x14ac:dyDescent="0.55000000000000004">
      <c r="A18" s="384" t="s">
        <v>22</v>
      </c>
      <c r="B18" s="385"/>
      <c r="C18" s="386"/>
      <c r="D18" s="76">
        <f>D7+D8</f>
        <v>3500</v>
      </c>
      <c r="E18" s="76"/>
      <c r="F18" s="384"/>
      <c r="G18" s="386"/>
      <c r="H18" s="77"/>
      <c r="I18" s="94"/>
      <c r="J18" s="94"/>
    </row>
    <row r="19" spans="1:10" x14ac:dyDescent="0.5">
      <c r="I19" s="48"/>
      <c r="J19" s="45"/>
    </row>
    <row r="20" spans="1:10" x14ac:dyDescent="0.5">
      <c r="I20" s="48"/>
      <c r="J20" s="45"/>
    </row>
    <row r="21" spans="1:10" ht="26.25" customHeight="1" x14ac:dyDescent="0.5">
      <c r="B21" s="99"/>
      <c r="I21" s="48"/>
      <c r="J21" s="45"/>
    </row>
    <row r="22" spans="1:10" x14ac:dyDescent="0.5">
      <c r="F22" s="69"/>
      <c r="I22" s="48"/>
      <c r="J22" s="45"/>
    </row>
    <row r="23" spans="1:10" x14ac:dyDescent="0.5">
      <c r="I23" s="48"/>
      <c r="J23" s="45"/>
    </row>
    <row r="24" spans="1:10" x14ac:dyDescent="0.5">
      <c r="I24" s="48"/>
      <c r="J24" s="45"/>
    </row>
    <row r="25" spans="1:10" x14ac:dyDescent="0.5">
      <c r="I25" s="48"/>
      <c r="J25" s="45"/>
    </row>
    <row r="26" spans="1:10" x14ac:dyDescent="0.5">
      <c r="I26" s="48"/>
      <c r="J26" s="45"/>
    </row>
    <row r="27" spans="1:10" x14ac:dyDescent="0.5">
      <c r="I27" s="48"/>
      <c r="J27" s="45"/>
    </row>
    <row r="28" spans="1:10" x14ac:dyDescent="0.5">
      <c r="I28" s="48"/>
      <c r="J28" s="45"/>
    </row>
    <row r="29" spans="1:10" x14ac:dyDescent="0.5">
      <c r="I29" s="48"/>
      <c r="J29" s="45"/>
    </row>
    <row r="30" spans="1:10" x14ac:dyDescent="0.5">
      <c r="I30" s="48"/>
      <c r="J30" s="45"/>
    </row>
    <row r="31" spans="1:10" x14ac:dyDescent="0.5">
      <c r="J31" s="45"/>
    </row>
    <row r="32" spans="1:10" x14ac:dyDescent="0.5">
      <c r="J32" s="45"/>
    </row>
    <row r="33" spans="10:10" x14ac:dyDescent="0.5">
      <c r="J33" s="45"/>
    </row>
    <row r="34" spans="10:10" x14ac:dyDescent="0.5">
      <c r="J34" s="45"/>
    </row>
    <row r="35" spans="10:10" x14ac:dyDescent="0.5">
      <c r="J35" s="45"/>
    </row>
    <row r="36" spans="10:10" x14ac:dyDescent="0.5">
      <c r="J36" s="45"/>
    </row>
    <row r="37" spans="10:10" x14ac:dyDescent="0.5">
      <c r="J37" s="45"/>
    </row>
    <row r="38" spans="10:10" x14ac:dyDescent="0.5">
      <c r="J38" s="45"/>
    </row>
    <row r="52" spans="1:10" s="25" customFormat="1" x14ac:dyDescent="0.5">
      <c r="A52" s="23"/>
      <c r="B52" s="23"/>
      <c r="C52" s="23"/>
      <c r="D52" s="24" t="e">
        <f>SUM(#REF!,#REF!,#REF!,#REF!,#REF!,#REF!,#REF!)</f>
        <v>#REF!</v>
      </c>
      <c r="F52" s="23"/>
      <c r="G52" s="26"/>
      <c r="H52" s="26"/>
      <c r="I52" s="26"/>
      <c r="J52" s="23"/>
    </row>
  </sheetData>
  <mergeCells count="19">
    <mergeCell ref="A2:H2"/>
    <mergeCell ref="A3:H3"/>
    <mergeCell ref="A5:A6"/>
    <mergeCell ref="B5:B6"/>
    <mergeCell ref="D5:D6"/>
    <mergeCell ref="F5:G6"/>
    <mergeCell ref="A18:C18"/>
    <mergeCell ref="F18:G18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</mergeCells>
  <pageMargins left="0.28000000000000003" right="0.15748031496062992" top="0.51181102362204722" bottom="0.27559055118110237" header="0.43307086614173229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2</vt:i4>
      </vt:variant>
    </vt:vector>
  </HeadingPairs>
  <TitlesOfParts>
    <vt:vector size="17" baseType="lpstr">
      <vt:lpstr>โรงเรือนและที่ดิน(รับจริง) </vt:lpstr>
      <vt:lpstr>โรงเรือนและที่ดิน(ผู้อยู่ในข่า)</vt:lpstr>
      <vt:lpstr>อ้นตราย (2)</vt:lpstr>
      <vt:lpstr>ภาษีป้าย(รับจริง) (3)</vt:lpstr>
      <vt:lpstr>ภาษีป้ายผู้อยู่ในข่าย)</vt:lpstr>
      <vt:lpstr>ทะเบียนคุมกิจการฯ(บริษัท)</vt:lpstr>
      <vt:lpstr>ทะเบียนคุมกิจการฯ</vt:lpstr>
      <vt:lpstr>อ้นตราย(รับจริง)</vt:lpstr>
      <vt:lpstr>เชื้อเพลิง</vt:lpstr>
      <vt:lpstr>ค่าห้องเช่า</vt:lpstr>
      <vt:lpstr>สาธารณะ</vt:lpstr>
      <vt:lpstr>สะสมอาหาร</vt:lpstr>
      <vt:lpstr>ข้อมูลผู้ประกอบการ</vt:lpstr>
      <vt:lpstr>Sheet1</vt:lpstr>
      <vt:lpstr>Sheet2</vt:lpstr>
      <vt:lpstr>ทะเบียนคุมกิจการฯ!Print_Titles</vt:lpstr>
      <vt:lpstr>สาธารณะ!Print_Titles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 Documents</dc:creator>
  <cp:keywords/>
  <dc:description/>
  <cp:lastModifiedBy>User</cp:lastModifiedBy>
  <cp:revision/>
  <cp:lastPrinted>2020-05-19T06:13:17Z</cp:lastPrinted>
  <dcterms:created xsi:type="dcterms:W3CDTF">2012-02-08T03:14:07Z</dcterms:created>
  <dcterms:modified xsi:type="dcterms:W3CDTF">2020-05-19T07:53:58Z</dcterms:modified>
  <cp:category/>
  <cp:contentStatus/>
</cp:coreProperties>
</file>